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DD63BE22-DDDB-4E93-9900-2543665BC0C1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7 A01 Pol" sheetId="12" r:id="rId4"/>
    <sheet name="22-002.17 E01 Pol" sheetId="13" r:id="rId5"/>
    <sheet name="22-002.17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'22-002.17 A01 Pol'!$1:$7</definedName>
    <definedName name="_xlnm.Print_Titles" localSheetId="4">'22-002.17 E01 Pol'!$1:$7</definedName>
    <definedName name="_xlnm.Print_Titles" localSheetId="5">'22-002.17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'22-002.17 A01 Pol'!$A$1:$X$185</definedName>
    <definedName name="_xlnm.Print_Area" localSheetId="4">'22-002.17 E01 Pol'!$A$1:$X$210</definedName>
    <definedName name="_xlnm.Print_Area" localSheetId="5">'22-002.17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72" i="1" s="1"/>
  <c r="J71" i="1" s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F40" i="1"/>
  <c r="G39" i="1"/>
  <c r="F39" i="1"/>
  <c r="F44" i="1" s="1"/>
  <c r="G17" i="14"/>
  <c r="BA15" i="14"/>
  <c r="BA12" i="14"/>
  <c r="O8" i="14"/>
  <c r="Q8" i="14"/>
  <c r="G9" i="14"/>
  <c r="I9" i="14"/>
  <c r="I8" i="14" s="1"/>
  <c r="K9" i="14"/>
  <c r="M9" i="14"/>
  <c r="O9" i="14"/>
  <c r="Q9" i="14"/>
  <c r="V9" i="14"/>
  <c r="V8" i="14" s="1"/>
  <c r="G11" i="14"/>
  <c r="G8" i="14" s="1"/>
  <c r="I11" i="14"/>
  <c r="K11" i="14"/>
  <c r="K8" i="14" s="1"/>
  <c r="O11" i="14"/>
  <c r="Q11" i="14"/>
  <c r="V11" i="14"/>
  <c r="G13" i="14"/>
  <c r="I13" i="14"/>
  <c r="Q13" i="14"/>
  <c r="G14" i="14"/>
  <c r="M14" i="14" s="1"/>
  <c r="M13" i="14" s="1"/>
  <c r="I14" i="14"/>
  <c r="K14" i="14"/>
  <c r="K13" i="14" s="1"/>
  <c r="O14" i="14"/>
  <c r="O13" i="14" s="1"/>
  <c r="Q14" i="14"/>
  <c r="V14" i="14"/>
  <c r="V13" i="14" s="1"/>
  <c r="AE17" i="14"/>
  <c r="G200" i="13"/>
  <c r="BA192" i="13"/>
  <c r="G9" i="13"/>
  <c r="G8" i="13" s="1"/>
  <c r="I9" i="13"/>
  <c r="I8" i="13" s="1"/>
  <c r="K9" i="13"/>
  <c r="K8" i="13" s="1"/>
  <c r="O9" i="13"/>
  <c r="Q9" i="13"/>
  <c r="Q8" i="13" s="1"/>
  <c r="V9" i="13"/>
  <c r="G14" i="13"/>
  <c r="M14" i="13" s="1"/>
  <c r="I14" i="13"/>
  <c r="K14" i="13"/>
  <c r="O14" i="13"/>
  <c r="Q14" i="13"/>
  <c r="V14" i="13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Q31" i="13"/>
  <c r="V31" i="13"/>
  <c r="G40" i="13"/>
  <c r="I40" i="13"/>
  <c r="K40" i="13"/>
  <c r="M40" i="13"/>
  <c r="O40" i="13"/>
  <c r="O8" i="13" s="1"/>
  <c r="Q40" i="13"/>
  <c r="V40" i="13"/>
  <c r="G44" i="13"/>
  <c r="M44" i="13" s="1"/>
  <c r="I44" i="13"/>
  <c r="K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V8" i="13" s="1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85" i="13"/>
  <c r="I85" i="13"/>
  <c r="K85" i="13"/>
  <c r="M85" i="13"/>
  <c r="O85" i="13"/>
  <c r="Q85" i="13"/>
  <c r="V85" i="13"/>
  <c r="G93" i="13"/>
  <c r="I93" i="13"/>
  <c r="K93" i="13"/>
  <c r="M93" i="13"/>
  <c r="O93" i="13"/>
  <c r="Q93" i="13"/>
  <c r="V93" i="13"/>
  <c r="G99" i="13"/>
  <c r="I99" i="13"/>
  <c r="K99" i="13"/>
  <c r="M99" i="13"/>
  <c r="O99" i="13"/>
  <c r="Q99" i="13"/>
  <c r="V99" i="13"/>
  <c r="G103" i="13"/>
  <c r="M103" i="13" s="1"/>
  <c r="I103" i="13"/>
  <c r="K103" i="13"/>
  <c r="O103" i="13"/>
  <c r="Q103" i="13"/>
  <c r="V103" i="13"/>
  <c r="G107" i="13"/>
  <c r="I107" i="13"/>
  <c r="K107" i="13"/>
  <c r="M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M116" i="13" s="1"/>
  <c r="I116" i="13"/>
  <c r="K116" i="13"/>
  <c r="O116" i="13"/>
  <c r="Q116" i="13"/>
  <c r="V116" i="13"/>
  <c r="G120" i="13"/>
  <c r="M120" i="13" s="1"/>
  <c r="I120" i="13"/>
  <c r="K120" i="13"/>
  <c r="O120" i="13"/>
  <c r="Q120" i="13"/>
  <c r="V120" i="13"/>
  <c r="G125" i="13"/>
  <c r="I125" i="13"/>
  <c r="K125" i="13"/>
  <c r="M125" i="13"/>
  <c r="O125" i="13"/>
  <c r="Q125" i="13"/>
  <c r="V125" i="13"/>
  <c r="G130" i="13"/>
  <c r="M130" i="13" s="1"/>
  <c r="I130" i="13"/>
  <c r="K130" i="13"/>
  <c r="O130" i="13"/>
  <c r="Q130" i="13"/>
  <c r="V130" i="13"/>
  <c r="G135" i="13"/>
  <c r="I135" i="13"/>
  <c r="K135" i="13"/>
  <c r="M135" i="13"/>
  <c r="O135" i="13"/>
  <c r="Q135" i="13"/>
  <c r="V135" i="13"/>
  <c r="G140" i="13"/>
  <c r="M140" i="13" s="1"/>
  <c r="I140" i="13"/>
  <c r="K140" i="13"/>
  <c r="O140" i="13"/>
  <c r="Q140" i="13"/>
  <c r="V140" i="13"/>
  <c r="G143" i="13"/>
  <c r="I143" i="13"/>
  <c r="K143" i="13"/>
  <c r="M143" i="13"/>
  <c r="O143" i="13"/>
  <c r="Q143" i="13"/>
  <c r="V143" i="13"/>
  <c r="K146" i="13"/>
  <c r="O146" i="13"/>
  <c r="V146" i="13"/>
  <c r="G147" i="13"/>
  <c r="G146" i="13" s="1"/>
  <c r="I147" i="13"/>
  <c r="I146" i="13" s="1"/>
  <c r="K147" i="13"/>
  <c r="O147" i="13"/>
  <c r="Q147" i="13"/>
  <c r="Q146" i="13" s="1"/>
  <c r="V147" i="13"/>
  <c r="G155" i="13"/>
  <c r="O155" i="13"/>
  <c r="Q155" i="13"/>
  <c r="V155" i="13"/>
  <c r="G156" i="13"/>
  <c r="I156" i="13"/>
  <c r="I155" i="13" s="1"/>
  <c r="K156" i="13"/>
  <c r="K155" i="13" s="1"/>
  <c r="M156" i="13"/>
  <c r="M155" i="13" s="1"/>
  <c r="O156" i="13"/>
  <c r="Q156" i="13"/>
  <c r="V156" i="13"/>
  <c r="G160" i="13"/>
  <c r="K160" i="13"/>
  <c r="V160" i="13"/>
  <c r="G161" i="13"/>
  <c r="I161" i="13"/>
  <c r="I160" i="13" s="1"/>
  <c r="K161" i="13"/>
  <c r="M161" i="13"/>
  <c r="M160" i="13" s="1"/>
  <c r="O161" i="13"/>
  <c r="O160" i="13" s="1"/>
  <c r="Q161" i="13"/>
  <c r="Q160" i="13" s="1"/>
  <c r="V161" i="13"/>
  <c r="G163" i="13"/>
  <c r="I163" i="13"/>
  <c r="K163" i="13"/>
  <c r="M163" i="13"/>
  <c r="O163" i="13"/>
  <c r="Q163" i="13"/>
  <c r="Q162" i="13" s="1"/>
  <c r="V163" i="13"/>
  <c r="V162" i="13" s="1"/>
  <c r="G164" i="13"/>
  <c r="G162" i="13" s="1"/>
  <c r="I164" i="13"/>
  <c r="K164" i="13"/>
  <c r="O164" i="13"/>
  <c r="Q164" i="13"/>
  <c r="V164" i="13"/>
  <c r="G165" i="13"/>
  <c r="M165" i="13" s="1"/>
  <c r="I165" i="13"/>
  <c r="I162" i="13" s="1"/>
  <c r="K165" i="13"/>
  <c r="O165" i="13"/>
  <c r="Q165" i="13"/>
  <c r="V165" i="13"/>
  <c r="G166" i="13"/>
  <c r="AF200" i="13" s="1"/>
  <c r="I166" i="13"/>
  <c r="K166" i="13"/>
  <c r="O166" i="13"/>
  <c r="Q166" i="13"/>
  <c r="V166" i="13"/>
  <c r="G167" i="13"/>
  <c r="I167" i="13"/>
  <c r="K167" i="13"/>
  <c r="M167" i="13"/>
  <c r="O167" i="13"/>
  <c r="Q167" i="13"/>
  <c r="V167" i="13"/>
  <c r="G168" i="13"/>
  <c r="M168" i="13" s="1"/>
  <c r="I168" i="13"/>
  <c r="K168" i="13"/>
  <c r="K162" i="13" s="1"/>
  <c r="O168" i="13"/>
  <c r="Q168" i="13"/>
  <c r="V168" i="13"/>
  <c r="G169" i="13"/>
  <c r="I169" i="13"/>
  <c r="K169" i="13"/>
  <c r="M169" i="13"/>
  <c r="O169" i="13"/>
  <c r="Q169" i="13"/>
  <c r="V169" i="13"/>
  <c r="G170" i="13"/>
  <c r="M170" i="13" s="1"/>
  <c r="I170" i="13"/>
  <c r="K170" i="13"/>
  <c r="O170" i="13"/>
  <c r="O162" i="13" s="1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G179" i="13"/>
  <c r="I179" i="13"/>
  <c r="K179" i="13"/>
  <c r="M179" i="13"/>
  <c r="O179" i="13"/>
  <c r="Q179" i="13"/>
  <c r="V179" i="13"/>
  <c r="K180" i="13"/>
  <c r="O180" i="13"/>
  <c r="V180" i="13"/>
  <c r="G181" i="13"/>
  <c r="G180" i="13" s="1"/>
  <c r="I181" i="13"/>
  <c r="I180" i="13" s="1"/>
  <c r="K181" i="13"/>
  <c r="O181" i="13"/>
  <c r="Q181" i="13"/>
  <c r="Q180" i="13" s="1"/>
  <c r="V181" i="13"/>
  <c r="G190" i="13"/>
  <c r="G191" i="13"/>
  <c r="I191" i="13"/>
  <c r="I190" i="13" s="1"/>
  <c r="K191" i="13"/>
  <c r="K190" i="13" s="1"/>
  <c r="M191" i="13"/>
  <c r="O191" i="13"/>
  <c r="Q191" i="13"/>
  <c r="V191" i="13"/>
  <c r="G193" i="13"/>
  <c r="I193" i="13"/>
  <c r="K193" i="13"/>
  <c r="M193" i="13"/>
  <c r="O193" i="13"/>
  <c r="O190" i="13" s="1"/>
  <c r="Q193" i="13"/>
  <c r="V193" i="13"/>
  <c r="G194" i="13"/>
  <c r="I194" i="13"/>
  <c r="K194" i="13"/>
  <c r="M194" i="13"/>
  <c r="O194" i="13"/>
  <c r="Q194" i="13"/>
  <c r="Q190" i="13" s="1"/>
  <c r="V194" i="13"/>
  <c r="G195" i="13"/>
  <c r="M195" i="13" s="1"/>
  <c r="I195" i="13"/>
  <c r="K195" i="13"/>
  <c r="O195" i="13"/>
  <c r="Q195" i="13"/>
  <c r="V195" i="13"/>
  <c r="G197" i="13"/>
  <c r="I197" i="13"/>
  <c r="K197" i="13"/>
  <c r="M197" i="13"/>
  <c r="O197" i="13"/>
  <c r="Q197" i="13"/>
  <c r="V197" i="13"/>
  <c r="V190" i="13" s="1"/>
  <c r="G198" i="13"/>
  <c r="M198" i="13" s="1"/>
  <c r="I198" i="13"/>
  <c r="K198" i="13"/>
  <c r="O198" i="13"/>
  <c r="Q198" i="13"/>
  <c r="V198" i="13"/>
  <c r="AE200" i="13"/>
  <c r="G175" i="12"/>
  <c r="BA169" i="12"/>
  <c r="BA149" i="12"/>
  <c r="BA37" i="12"/>
  <c r="G9" i="12"/>
  <c r="G8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6" i="12"/>
  <c r="I36" i="12"/>
  <c r="K36" i="12"/>
  <c r="M36" i="12"/>
  <c r="O36" i="12"/>
  <c r="Q36" i="12"/>
  <c r="V36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O8" i="12" s="1"/>
  <c r="Q47" i="12"/>
  <c r="V47" i="12"/>
  <c r="G52" i="12"/>
  <c r="M52" i="12" s="1"/>
  <c r="I52" i="12"/>
  <c r="K52" i="12"/>
  <c r="O52" i="12"/>
  <c r="Q52" i="12"/>
  <c r="V52" i="12"/>
  <c r="G56" i="12"/>
  <c r="I56" i="12"/>
  <c r="K56" i="12"/>
  <c r="M56" i="12"/>
  <c r="O56" i="12"/>
  <c r="Q56" i="12"/>
  <c r="V56" i="12"/>
  <c r="G61" i="12"/>
  <c r="I61" i="12"/>
  <c r="K61" i="12"/>
  <c r="M61" i="12"/>
  <c r="O61" i="12"/>
  <c r="Q61" i="12"/>
  <c r="V61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9" i="12"/>
  <c r="I79" i="12"/>
  <c r="K79" i="12"/>
  <c r="M79" i="12"/>
  <c r="O79" i="12"/>
  <c r="Q79" i="12"/>
  <c r="V79" i="12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Q87" i="12"/>
  <c r="V87" i="12"/>
  <c r="G91" i="12"/>
  <c r="M91" i="12" s="1"/>
  <c r="I91" i="12"/>
  <c r="K91" i="12"/>
  <c r="O91" i="12"/>
  <c r="Q91" i="12"/>
  <c r="V91" i="12"/>
  <c r="G96" i="12"/>
  <c r="I96" i="12"/>
  <c r="K96" i="12"/>
  <c r="M96" i="12"/>
  <c r="O96" i="12"/>
  <c r="Q96" i="12"/>
  <c r="V96" i="12"/>
  <c r="G100" i="12"/>
  <c r="I100" i="12"/>
  <c r="K100" i="12"/>
  <c r="M100" i="12"/>
  <c r="O100" i="12"/>
  <c r="Q100" i="12"/>
  <c r="V100" i="12"/>
  <c r="G105" i="12"/>
  <c r="M105" i="12" s="1"/>
  <c r="I105" i="12"/>
  <c r="K105" i="12"/>
  <c r="O105" i="12"/>
  <c r="Q105" i="12"/>
  <c r="V105" i="12"/>
  <c r="G110" i="12"/>
  <c r="I110" i="12"/>
  <c r="G111" i="12"/>
  <c r="I111" i="12"/>
  <c r="K111" i="12"/>
  <c r="K110" i="12" s="1"/>
  <c r="M111" i="12"/>
  <c r="O111" i="12"/>
  <c r="Q111" i="12"/>
  <c r="Q110" i="12" s="1"/>
  <c r="V111" i="12"/>
  <c r="V110" i="12" s="1"/>
  <c r="G114" i="12"/>
  <c r="I114" i="12"/>
  <c r="K114" i="12"/>
  <c r="M114" i="12"/>
  <c r="O114" i="12"/>
  <c r="Q114" i="12"/>
  <c r="V114" i="12"/>
  <c r="G120" i="12"/>
  <c r="M120" i="12" s="1"/>
  <c r="I120" i="12"/>
  <c r="K120" i="12"/>
  <c r="O120" i="12"/>
  <c r="O110" i="12" s="1"/>
  <c r="Q120" i="12"/>
  <c r="V120" i="12"/>
  <c r="G125" i="12"/>
  <c r="M125" i="12" s="1"/>
  <c r="I125" i="12"/>
  <c r="K125" i="12"/>
  <c r="O125" i="12"/>
  <c r="Q125" i="12"/>
  <c r="V125" i="12"/>
  <c r="V130" i="12"/>
  <c r="G131" i="12"/>
  <c r="G130" i="12" s="1"/>
  <c r="I131" i="12"/>
  <c r="K131" i="12"/>
  <c r="K130" i="12" s="1"/>
  <c r="M131" i="12"/>
  <c r="O131" i="12"/>
  <c r="O130" i="12" s="1"/>
  <c r="Q131" i="12"/>
  <c r="V131" i="12"/>
  <c r="G135" i="12"/>
  <c r="M135" i="12" s="1"/>
  <c r="I135" i="12"/>
  <c r="K135" i="12"/>
  <c r="O135" i="12"/>
  <c r="Q135" i="12"/>
  <c r="V135" i="12"/>
  <c r="G140" i="12"/>
  <c r="M140" i="12" s="1"/>
  <c r="I140" i="12"/>
  <c r="I130" i="12" s="1"/>
  <c r="K140" i="12"/>
  <c r="O140" i="12"/>
  <c r="Q140" i="12"/>
  <c r="Q130" i="12" s="1"/>
  <c r="V140" i="12"/>
  <c r="G144" i="12"/>
  <c r="I144" i="12"/>
  <c r="K144" i="12"/>
  <c r="M144" i="12"/>
  <c r="O144" i="12"/>
  <c r="Q144" i="12"/>
  <c r="V144" i="12"/>
  <c r="G148" i="12"/>
  <c r="I148" i="12"/>
  <c r="K148" i="12"/>
  <c r="M148" i="12"/>
  <c r="O148" i="12"/>
  <c r="Q148" i="12"/>
  <c r="V148" i="12"/>
  <c r="O152" i="12"/>
  <c r="G153" i="12"/>
  <c r="G152" i="12" s="1"/>
  <c r="I153" i="12"/>
  <c r="I152" i="12" s="1"/>
  <c r="K153" i="12"/>
  <c r="K152" i="12" s="1"/>
  <c r="O153" i="12"/>
  <c r="Q153" i="12"/>
  <c r="Q152" i="12" s="1"/>
  <c r="V153" i="12"/>
  <c r="V152" i="12" s="1"/>
  <c r="G156" i="12"/>
  <c r="M156" i="12" s="1"/>
  <c r="I156" i="12"/>
  <c r="K156" i="12"/>
  <c r="O156" i="12"/>
  <c r="Q156" i="12"/>
  <c r="V156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7" i="12"/>
  <c r="I167" i="12"/>
  <c r="O167" i="12"/>
  <c r="Q167" i="12"/>
  <c r="G168" i="12"/>
  <c r="I168" i="12"/>
  <c r="K168" i="12"/>
  <c r="K167" i="12" s="1"/>
  <c r="M168" i="12"/>
  <c r="M167" i="12" s="1"/>
  <c r="O168" i="12"/>
  <c r="Q168" i="12"/>
  <c r="V168" i="12"/>
  <c r="V167" i="12" s="1"/>
  <c r="K172" i="12"/>
  <c r="V172" i="12"/>
  <c r="G173" i="12"/>
  <c r="G172" i="12" s="1"/>
  <c r="I173" i="12"/>
  <c r="I172" i="12" s="1"/>
  <c r="K173" i="12"/>
  <c r="O173" i="12"/>
  <c r="O172" i="12" s="1"/>
  <c r="Q173" i="12"/>
  <c r="Q172" i="12" s="1"/>
  <c r="V173" i="12"/>
  <c r="AE175" i="12"/>
  <c r="AF175" i="12"/>
  <c r="I20" i="1"/>
  <c r="I19" i="1"/>
  <c r="I18" i="1"/>
  <c r="I17" i="1"/>
  <c r="I16" i="1"/>
  <c r="AZ55" i="1"/>
  <c r="AZ53" i="1"/>
  <c r="AZ51" i="1"/>
  <c r="AZ49" i="1"/>
  <c r="AZ47" i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65" i="1" l="1"/>
  <c r="J61" i="1"/>
  <c r="J67" i="1"/>
  <c r="J63" i="1"/>
  <c r="J68" i="1"/>
  <c r="J64" i="1"/>
  <c r="J69" i="1"/>
  <c r="J62" i="1"/>
  <c r="J66" i="1"/>
  <c r="J70" i="1"/>
  <c r="G26" i="1"/>
  <c r="A26" i="1"/>
  <c r="G28" i="1"/>
  <c r="G23" i="1"/>
  <c r="H39" i="1"/>
  <c r="H44" i="1" s="1"/>
  <c r="AF17" i="14"/>
  <c r="M11" i="14"/>
  <c r="M8" i="14" s="1"/>
  <c r="M190" i="13"/>
  <c r="M164" i="13"/>
  <c r="M162" i="13" s="1"/>
  <c r="M181" i="13"/>
  <c r="M180" i="13" s="1"/>
  <c r="M147" i="13"/>
  <c r="M146" i="13" s="1"/>
  <c r="M9" i="13"/>
  <c r="M8" i="13" s="1"/>
  <c r="M166" i="13"/>
  <c r="M130" i="12"/>
  <c r="M110" i="12"/>
  <c r="M173" i="12"/>
  <c r="M172" i="12" s="1"/>
  <c r="M153" i="12"/>
  <c r="M152" i="12" s="1"/>
  <c r="M9" i="12"/>
  <c r="M8" i="12" s="1"/>
  <c r="I21" i="1"/>
  <c r="J72" i="1" l="1"/>
  <c r="I39" i="1"/>
  <c r="I44" i="1" s="1"/>
  <c r="J42" i="1" s="1"/>
  <c r="A23" i="1"/>
  <c r="J41" i="1" l="1"/>
  <c r="J40" i="1"/>
  <c r="J43" i="1"/>
  <c r="J39" i="1"/>
  <c r="J44" i="1" s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AC63A9DD-83A7-4BED-B885-990A871F862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7F2CC79-49FB-4F16-8A8F-51B21A966A2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AB381EE-2757-4468-8B4A-5318663114E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1C3564C-2BF4-4FB6-8D5D-23C43A1DFA9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411C92C1-598F-4FBE-BF9C-532C370D47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1563355-932F-4B02-8FA3-907886BAF40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<sst xmlns="http://schemas.openxmlformats.org/spreadsheetml/2006/main" count="1454" uniqueCount="391">
  <si>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</si>
  <si>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</si>
  <si>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</si>
  <si>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</si>
  <si>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</si>
  <si>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</si>
  <si>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</si>
  <si>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</si>
  <si>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</si>
  <si>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</si>
  <si>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</si>
  <si>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</si>
  <si>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</si>
  <si>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</si>
  <si>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</si>
  <si>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</si>
  <si>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</si>
  <si>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</si>
  <si>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</si>
  <si>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</si>
  <si>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</si>
  <si>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</si>
  <si>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</si>
  <si>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</si>
  <si>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</si>
  <si>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</si>
  <si>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</si>
  <si>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</si>
  <si>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</si>
  <si>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</si>
  <si>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</si>
  <si>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</si>
  <si>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</si>
  <si>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</si>
  <si>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</si>
  <si>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</si>
  <si>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</si>
  <si>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</si>
  <si>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</si>
  <si>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</si>
  <si>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</si>
  <si>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</si>
  <si>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</si>
  <si>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</si>
  <si>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</si>
  <si>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22-002.17</t>
  </si>
  <si>
    <t>13 NAB AC Voříškova 2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</si>
  <si>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</si>
  <si>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</si>
  <si>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</si>
  <si>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</si>
  <si>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</si>
  <si>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</si>
  <si>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</si>
  <si>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</si>
  <si>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</si>
  <si>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</si>
  <si>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</si>
  <si>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</si>
  <si>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</si>
  <si>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</si>
  <si>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</si>
  <si>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</si>
  <si>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</si>
  <si>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</si>
  <si>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</si>
  <si>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</si>
  <si>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</si>
  <si>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</si>
  <si>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</si>
  <si>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</si>
  <si>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</si>
  <si>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</si>
  <si>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</si>
  <si>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</si>
  <si>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</si>
  <si>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</si>
  <si>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</si>
  <si>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</si>
  <si>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</si>
  <si>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</si>
  <si>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</si>
  <si>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</si>
  <si>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</si>
  <si>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</si>
  <si>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</si>
  <si>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</si>
  <si>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</si>
  <si>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</si>
  <si>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</si>
  <si>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</si>
  <si>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</si>
  <si>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</si>
  <si>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</si>
  <si>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</si>
  <si>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</si>
  <si>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</si>
  <si>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</si>
  <si>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</si>
  <si>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</si>
  <si>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</si>
  <si>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</si>
  <si>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</si>
  <si>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</si>
  <si>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</si>
  <si>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</si>
  <si>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</si>
  <si>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</si>
  <si>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</si>
  <si>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</si>
  <si>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</si>
  <si>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</si>
  <si>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</si>
  <si>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</si>
  <si>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</si>
  <si>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</si>
  <si>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</si>
  <si>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</si>
  <si>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</si>
  <si>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0,8*1,2*0,1</t>
  </si>
  <si>
    <t>Mezisoučet</t>
  </si>
  <si>
    <t>Koeficient okolí: 0,1</t>
  </si>
  <si>
    <t>139601103R00</t>
  </si>
  <si>
    <t>Ruční výkop jam, rýh a šachet v hornině tř. 4</t>
  </si>
  <si>
    <t>Plocha NS : (0,8*1,2)*(0,23-0,1)</t>
  </si>
  <si>
    <t xml:space="preserve">Základ NS : </t>
  </si>
  <si>
    <t>základ stanice : (0,5*0,6*0,67)</t>
  </si>
  <si>
    <t>zemění pod stanicí : (0,5*0,6*0,1)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</si>
  <si>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</si>
  <si>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</si>
  <si>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</si>
  <si>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</si>
  <si>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0,35580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</si>
  <si>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</si>
  <si>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</si>
  <si>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</si>
  <si>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</si>
  <si>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</si>
  <si>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0,10560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</si>
  <si>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</si>
  <si>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</si>
  <si>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</si>
  <si>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</si>
  <si>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</si>
  <si>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</si>
  <si>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</si>
  <si>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</si>
  <si>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</si>
  <si>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0,35580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</si>
  <si>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</si>
  <si>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</si>
  <si>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</si>
  <si>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</si>
  <si>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</si>
  <si>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</si>
  <si>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</si>
  <si>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</si>
  <si>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</si>
  <si>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</si>
  <si>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</si>
  <si>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</si>
  <si>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</si>
  <si>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</si>
  <si>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</si>
  <si>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</si>
  <si>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</si>
  <si>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</si>
  <si>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</si>
  <si>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</si>
  <si>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</si>
  <si>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</si>
  <si>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0,8*1,2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</si>
  <si>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</si>
  <si>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</si>
  <si>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</si>
  <si>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</si>
  <si>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</si>
  <si>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1,05600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</si>
  <si>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</si>
  <si>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</si>
  <si>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</si>
  <si>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</si>
  <si>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</si>
  <si>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</si>
  <si>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</si>
  <si>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</si>
  <si>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</si>
  <si>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1,05600*0,03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</si>
  <si>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</si>
  <si>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</si>
  <si>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</si>
  <si>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</si>
  <si>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</si>
  <si>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1,05600*0,015</t>
  </si>
  <si>
    <t>184851111R00</t>
  </si>
  <si>
    <t>Hnojení roztokem hnojiva v rovině</t>
  </si>
  <si>
    <t xml:space="preserve">2l na 1m2 : </t>
  </si>
  <si>
    <t>Odkaz na mn. položky pořadí 13 : 1,05500*0,002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</si>
  <si>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</si>
  <si>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</si>
  <si>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</si>
  <si>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</si>
  <si>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</si>
  <si>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</si>
  <si>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</si>
  <si>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</si>
  <si>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</si>
  <si>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</si>
  <si>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</si>
  <si>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</si>
  <si>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</si>
  <si>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</si>
  <si>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</si>
  <si>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</si>
  <si>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</si>
  <si>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</si>
  <si>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</si>
  <si>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</si>
  <si>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</si>
  <si>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Plocha NS : 1,0*0,7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</si>
  <si>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</si>
  <si>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</si>
  <si>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</si>
  <si>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</si>
  <si>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</si>
  <si>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</si>
  <si>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</si>
  <si>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</si>
  <si>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0,7+0,7+1,0+0,2+0,2</t>
  </si>
  <si>
    <t>- NS : -1*0,6+0,5+0,5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</si>
  <si>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</si>
  <si>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</si>
  <si>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</si>
  <si>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</si>
  <si>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</si>
  <si>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č.4 : 2*2</t>
  </si>
  <si>
    <t>917762111RT5</t>
  </si>
  <si>
    <t>Osazení ležat. obrub. bet. s opěrou,lože z C 12/15 včetně obrubníku ABO 10 100/10/25</t>
  </si>
  <si>
    <t>okapní chodník : 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</si>
  <si>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</si>
  <si>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</si>
  <si>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</si>
  <si>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</si>
  <si>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2,80000*0,1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</si>
  <si>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</si>
  <si>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</si>
  <si>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</si>
  <si>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</si>
  <si>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</si>
  <si>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</si>
  <si>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</si>
  <si>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</si>
  <si>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5,25*(5,0+1,0)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</si>
  <si>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</si>
  <si>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</si>
  <si>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</si>
  <si>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</si>
  <si>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</si>
  <si>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</si>
  <si>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</si>
  <si>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</si>
  <si>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</si>
  <si>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4,8 m : </t>
  </si>
  <si>
    <t>4,8*0,35*0,1</t>
  </si>
  <si>
    <t>4,8*0,35*0,9</t>
  </si>
  <si>
    <t xml:space="preserve">trasa pod komunikací : </t>
  </si>
  <si>
    <t xml:space="preserve">délka = 4,5 m : </t>
  </si>
  <si>
    <t>4,5*0,35*0,9</t>
  </si>
  <si>
    <t>Odkaz na mn. položky pořadí 2 : 2,92950</t>
  </si>
  <si>
    <t xml:space="preserve">Mezideponie -&gt; zásyp : </t>
  </si>
  <si>
    <t>Odkaz na mn. položky pořadí 6 : 3,57000</t>
  </si>
  <si>
    <t xml:space="preserve">- odvoz : </t>
  </si>
  <si>
    <t>Odkaz na mn. položky pořadí 7 : 0,81375*-1</t>
  </si>
  <si>
    <t>4,8*0,35*(1,0-0,25)</t>
  </si>
  <si>
    <t>4,5*0,35*(1,2-0,25)</t>
  </si>
  <si>
    <t xml:space="preserve">Kamenivo/písek : </t>
  </si>
  <si>
    <t xml:space="preserve">tl. 250mm : </t>
  </si>
  <si>
    <t xml:space="preserve">délka = 4,8+4,5 m : </t>
  </si>
  <si>
    <t>0,35*0,25*(4,8+4,5)</t>
  </si>
  <si>
    <t xml:space="preserve">odvoz = objem kameniva : </t>
  </si>
  <si>
    <t>Odkaz na mn. položky pořadí 7 : 0,81375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</si>
  <si>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</si>
  <si>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</si>
  <si>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</si>
  <si>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</si>
  <si>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4,8+4,5 m : </t>
  </si>
  <si>
    <t xml:space="preserve">  0,35*0,25*(4,8+4,5)</t>
  </si>
  <si>
    <t>0,82*1800*0,001</t>
  </si>
  <si>
    <t>4,8*0,35</t>
  </si>
  <si>
    <t>4,5*0,35</t>
  </si>
  <si>
    <t>Odkaz na mn. položky pořadí 12 : 1,84800</t>
  </si>
  <si>
    <t>Odkaz na mn. položky pořadí 15 : 1,84800*0,03</t>
  </si>
  <si>
    <t>Odkaz na mn. položky pořadí 12 : 1,84800*0,015</t>
  </si>
  <si>
    <t>Odkaz na mn. položky pořadí 12 : 1,85000*0,002</t>
  </si>
  <si>
    <t>919735113R00</t>
  </si>
  <si>
    <t>Řezání stávajícího živičného krytu tl. 10 - 15 cm</t>
  </si>
  <si>
    <t>4,5*2</t>
  </si>
  <si>
    <t>113108315R00</t>
  </si>
  <si>
    <t>Odstranění asfaltové vrstvy pl. do 50 m2, tl.15 cm</t>
  </si>
  <si>
    <t>4,5*0,50</t>
  </si>
  <si>
    <t>113107515R00</t>
  </si>
  <si>
    <t>Odstranění podkladu pl. 50 m2,kam.drcené tl.15 cm</t>
  </si>
  <si>
    <t>Odkaz na mn. položky pořadí 21 : 2,25000</t>
  </si>
  <si>
    <t>113107320R00</t>
  </si>
  <si>
    <t>Odstranění podkladu pl. 50 m2,kam.těžené tl.20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</si>
  <si>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</si>
  <si>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</si>
  <si>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</si>
  <si>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</si>
  <si>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</si>
  <si>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</si>
  <si>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</si>
  <si>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</si>
  <si>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</si>
  <si>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919721211R00x</t>
  </si>
  <si>
    <t>D+M: asfaltová pružná zálivka (dle PD)</t>
  </si>
  <si>
    <t>Odkaz na mn. položky pořadí 20 : 9,00000*2</t>
  </si>
  <si>
    <t>Přesun hmot, pozemní komunikace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</si>
  <si>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</si>
  <si>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</si>
  <si>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</si>
  <si>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</si>
  <si>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</si>
  <si>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</si>
  <si>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</si>
  <si>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</si>
  <si>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</si>
  <si>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</si>
  <si>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</si>
  <si>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Uložení vedení v trafostanici, včetně prostupu a montáže</t>
  </si>
  <si>
    <t>M21000000x06</t>
  </si>
  <si>
    <t>Rozpojovací skříň SR522 dle projektové dokumentace, pilíř, včetně pojistkové sady, včetně dodávky a montáže</t>
  </si>
  <si>
    <t>POL3_0</t>
  </si>
  <si>
    <t>M21000000x07</t>
  </si>
  <si>
    <t>Vystrojený elektroměrový rozváděč dle projektové dokumentace, pilíř, jištění 3x63 A/B, E.GD</t>
  </si>
  <si>
    <t>M21000000x08</t>
  </si>
  <si>
    <t>PVC chránička prům. 110 mm, včetně montáže</t>
  </si>
  <si>
    <t>M21000000x09</t>
  </si>
  <si>
    <t>PVC chránička prům. 63 mm, včetně montáže</t>
  </si>
  <si>
    <t>M21000000x10</t>
  </si>
  <si>
    <t>FeZn 30x4, včetně montáže</t>
  </si>
  <si>
    <t>M21000000x11</t>
  </si>
  <si>
    <t>FeZn 10 (0,62 kg/m), včetně montáže</t>
  </si>
  <si>
    <t>M21000000x12</t>
  </si>
  <si>
    <t>Spojovací svorka pásek-drát, včetně montáže</t>
  </si>
  <si>
    <t>M21000000x13</t>
  </si>
  <si>
    <t>Gumo-asfaltový sprej</t>
  </si>
  <si>
    <t>M21000000x14</t>
  </si>
  <si>
    <t>Revize</t>
  </si>
  <si>
    <t>kpl</t>
  </si>
  <si>
    <t>M21000000x15</t>
  </si>
  <si>
    <t>Úklid</t>
  </si>
  <si>
    <t>M21000000x16</t>
  </si>
  <si>
    <t>Podružný elektroinstalační materiál</t>
  </si>
  <si>
    <t>M21000000x17</t>
  </si>
  <si>
    <t>Mimostaveništní doprava, přesun hmot a PPV</t>
  </si>
  <si>
    <t>460490012RT1</t>
  </si>
  <si>
    <t>Fólie výstražná z PVC, šířka 33 cm dodávka + montáž</t>
  </si>
  <si>
    <t>4,8</t>
  </si>
  <si>
    <t>4,5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</si>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</sst>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L15" sqref="L15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390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'22-002.17 A01 Pol'!AE175+'22-002.17 E01 Pol'!AE200+'22-002.17 O01 Pol'!AE17</f>
        <v>0</v>
      </c>
      <c r="G39" s="100">
        <f>'22-002.17 A01 Pol'!AF175+'22-002.17 E01 Pol'!AF200+'22-002.17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'22-002.17 A01 Pol'!AE175+'22-002.17 E01 Pol'!AE200+'22-002.17 O01 Pol'!AE17</f>
        <v>0</v>
      </c>
      <c r="G40" s="105">
        <f>'22-002.17 A01 Pol'!AF175+'22-002.17 E01 Pol'!AF200+'22-002.17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'22-002.17 A01 Pol'!AE175</f>
        <v>0</v>
      </c>
      <c r="G41" s="101">
        <f>'22-002.17 A01 Pol'!AF175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'22-002.17 E01 Pol'!AE200</f>
        <v>0</v>
      </c>
      <c r="G42" s="101">
        <f>'22-002.17 E01 Pol'!AF200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'22-002.17 O01 Pol'!AE17</f>
        <v>0</v>
      </c>
      <c r="G43" s="101">
        <f>'22-002.17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'22-002.17 A01 Pol'!G8+'22-002.17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'22-002.17 A01 Pol'!G110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'22-002.17 A01 Pol'!G130+'22-002.17 E01 Pol'!G146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'22-002.17 A01 Pol'!G152+'22-002.17 E01 Pol'!G155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'22-002.17 A01 Pol'!G167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'22-002.17 A01 Pol'!G172+'22-002.17 E01 Pol'!G160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'22-002.17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'22-002.17 E01 Pol'!G162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'22-002.17 E01 Pol'!G180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'22-002.17 E01 Pol'!G190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'22-002.17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C6B2F-A7E2-470C-B6BF-2AB7ED2FDC22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390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SUMIF(AG9:AG109,"&lt;&gt;NOR",G9:G109)</f>
        <v>0</v>
      </c>
      <c r="H8" s="173"/>
      <c r="I8" s="173">
        <f>SUM(I9:I109)</f>
        <v>0</v>
      </c>
      <c r="J8" s="173"/>
      <c r="K8" s="173">
        <f>SUM(K9:K109)</f>
        <v>0</v>
      </c>
      <c r="L8" s="173"/>
      <c r="M8" s="173">
        <f>SUM(M9:M109)</f>
        <v>0</v>
      </c>
      <c r="N8" s="173"/>
      <c r="O8" s="173">
        <f>SUM(O9:O109)</f>
        <v>0.06</v>
      </c>
      <c r="P8" s="173"/>
      <c r="Q8" s="173">
        <f>SUM(Q9:Q109)</f>
        <v>0</v>
      </c>
      <c r="R8" s="173"/>
      <c r="S8" s="173"/>
      <c r="T8" s="174"/>
      <c r="U8" s="168"/>
      <c r="V8" s="168">
        <f>SUM(V9:V109)</f>
        <v>2.7699999999999991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0.1056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119</v>
      </c>
      <c r="D11" s="158"/>
      <c r="E11" s="159">
        <v>9.6000000000000002E-2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120</v>
      </c>
      <c r="D12" s="160"/>
      <c r="E12" s="161">
        <v>9.6000000000000002E-2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1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121</v>
      </c>
      <c r="D13" s="162"/>
      <c r="E13" s="163">
        <v>9.5999999999999992E-3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4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0.35580000000000001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1.66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117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124</v>
      </c>
      <c r="D16" s="158"/>
      <c r="E16" s="159">
        <v>0.12479999999999999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120</v>
      </c>
      <c r="D17" s="160"/>
      <c r="E17" s="161">
        <v>0.12479999999999999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125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126</v>
      </c>
      <c r="D19" s="158"/>
      <c r="E19" s="159">
        <v>0.20100000000000001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127</v>
      </c>
      <c r="D20" s="158"/>
      <c r="E20" s="159">
        <v>0.03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0.23100000000000001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128</v>
      </c>
      <c r="C22" s="185" t="s">
        <v>129</v>
      </c>
      <c r="D22" s="177" t="s">
        <v>113</v>
      </c>
      <c r="E22" s="178">
        <v>0.35580000000000001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0.24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132</v>
      </c>
      <c r="D24" s="158"/>
      <c r="E24" s="159">
        <v>0.35580000000000001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0.35580000000000001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4</v>
      </c>
      <c r="B26" s="176" t="s">
        <v>133</v>
      </c>
      <c r="C26" s="185" t="s">
        <v>134</v>
      </c>
      <c r="D26" s="177" t="s">
        <v>113</v>
      </c>
      <c r="E26" s="178">
        <v>0.35580000000000001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0.59099999999999997</v>
      </c>
      <c r="V26" s="157">
        <f>ROUND(E26*U26,2)</f>
        <v>0.21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131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132</v>
      </c>
      <c r="D28" s="158"/>
      <c r="E28" s="159">
        <v>0.35580000000000001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120</v>
      </c>
      <c r="D29" s="160"/>
      <c r="E29" s="161">
        <v>0.35580000000000001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5</v>
      </c>
      <c r="B30" s="176" t="s">
        <v>135</v>
      </c>
      <c r="C30" s="185" t="s">
        <v>136</v>
      </c>
      <c r="D30" s="177" t="s">
        <v>113</v>
      </c>
      <c r="E30" s="178">
        <v>0.46139999999999998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/>
      <c r="S30" s="180" t="s">
        <v>114</v>
      </c>
      <c r="T30" s="181" t="s">
        <v>114</v>
      </c>
      <c r="U30" s="157">
        <v>0.65200000000000002</v>
      </c>
      <c r="V30" s="157">
        <f>ROUND(E30*U30,2)</f>
        <v>0.3</v>
      </c>
      <c r="W30" s="157"/>
      <c r="X30" s="157" t="s">
        <v>115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131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132</v>
      </c>
      <c r="D32" s="158"/>
      <c r="E32" s="159">
        <v>0.35580000000000001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137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138</v>
      </c>
      <c r="D34" s="158"/>
      <c r="E34" s="159">
        <v>0.1056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120</v>
      </c>
      <c r="D35" s="160"/>
      <c r="E35" s="161">
        <v>0.46139999999999998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6</v>
      </c>
      <c r="B36" s="176" t="s">
        <v>139</v>
      </c>
      <c r="C36" s="185" t="s">
        <v>140</v>
      </c>
      <c r="D36" s="177" t="s">
        <v>113</v>
      </c>
      <c r="E36" s="178">
        <v>0.46139999999999998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3.1E-2</v>
      </c>
      <c r="V36" s="157">
        <f>ROUND(E36*U36,2)</f>
        <v>0.01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130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274" t="s">
        <v>141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142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2" t="str">
        <f>C37</f>
        <v>Uložení sypaniny do násypů nebo na skládku s rozprostřením sypaniny ve vrstvách a s hrubým urovnáním.</v>
      </c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131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132</v>
      </c>
      <c r="D39" s="158"/>
      <c r="E39" s="159">
        <v>0.35580000000000001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137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138</v>
      </c>
      <c r="D41" s="158"/>
      <c r="E41" s="159">
        <v>0.1056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120</v>
      </c>
      <c r="D42" s="160"/>
      <c r="E42" s="161">
        <v>0.46139999999999998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5">
        <v>7</v>
      </c>
      <c r="B43" s="176" t="s">
        <v>143</v>
      </c>
      <c r="C43" s="185" t="s">
        <v>144</v>
      </c>
      <c r="D43" s="177" t="s">
        <v>113</v>
      </c>
      <c r="E43" s="178">
        <v>0.35580000000000001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114</v>
      </c>
      <c r="T43" s="181" t="s">
        <v>114</v>
      </c>
      <c r="U43" s="157">
        <v>1.0999999999999999E-2</v>
      </c>
      <c r="V43" s="157">
        <f>ROUND(E43*U43,2)</f>
        <v>0</v>
      </c>
      <c r="W43" s="157"/>
      <c r="X43" s="157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130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131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132</v>
      </c>
      <c r="D45" s="158"/>
      <c r="E45" s="159">
        <v>0.35580000000000001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120</v>
      </c>
      <c r="D46" s="160"/>
      <c r="E46" s="161">
        <v>0.35580000000000001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8</v>
      </c>
      <c r="B47" s="176" t="s">
        <v>145</v>
      </c>
      <c r="C47" s="185" t="s">
        <v>146</v>
      </c>
      <c r="D47" s="177" t="s">
        <v>113</v>
      </c>
      <c r="E47" s="178">
        <v>3.5579999999999998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0</v>
      </c>
      <c r="V47" s="157">
        <f>ROUND(E47*U47,2)</f>
        <v>0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147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148</v>
      </c>
      <c r="D49" s="158"/>
      <c r="E49" s="159">
        <v>0.35580000000000001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5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120</v>
      </c>
      <c r="D50" s="160"/>
      <c r="E50" s="161">
        <v>0.35580000000000001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1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8" t="s">
        <v>149</v>
      </c>
      <c r="D51" s="162"/>
      <c r="E51" s="163">
        <v>3.2021999999999999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4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9</v>
      </c>
      <c r="B52" s="176" t="s">
        <v>150</v>
      </c>
      <c r="C52" s="185" t="s">
        <v>151</v>
      </c>
      <c r="D52" s="177" t="s">
        <v>113</v>
      </c>
      <c r="E52" s="178">
        <v>0.35580000000000001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 t="s">
        <v>114</v>
      </c>
      <c r="T52" s="181" t="s">
        <v>114</v>
      </c>
      <c r="U52" s="157">
        <v>0</v>
      </c>
      <c r="V52" s="157">
        <f>ROUND(E52*U52,2)</f>
        <v>0</v>
      </c>
      <c r="W52" s="157"/>
      <c r="X52" s="157" t="s">
        <v>115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130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147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148</v>
      </c>
      <c r="D54" s="158"/>
      <c r="E54" s="159">
        <v>0.35580000000000001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120</v>
      </c>
      <c r="D55" s="160"/>
      <c r="E55" s="161">
        <v>0.35580000000000001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1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5">
        <v>10</v>
      </c>
      <c r="B56" s="176" t="s">
        <v>152</v>
      </c>
      <c r="C56" s="185" t="s">
        <v>153</v>
      </c>
      <c r="D56" s="177" t="s">
        <v>113</v>
      </c>
      <c r="E56" s="178">
        <v>0.03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/>
      <c r="S56" s="180" t="s">
        <v>114</v>
      </c>
      <c r="T56" s="181" t="s">
        <v>114</v>
      </c>
      <c r="U56" s="157">
        <v>0.20200000000000001</v>
      </c>
      <c r="V56" s="157">
        <f>ROUND(E56*U56,2)</f>
        <v>0.01</v>
      </c>
      <c r="W56" s="157"/>
      <c r="X56" s="157" t="s">
        <v>115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74" t="s">
        <v>154</v>
      </c>
      <c r="D57" s="275"/>
      <c r="E57" s="275"/>
      <c r="F57" s="275"/>
      <c r="G57" s="275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125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127</v>
      </c>
      <c r="D59" s="158"/>
      <c r="E59" s="159">
        <v>0.03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120</v>
      </c>
      <c r="D60" s="160"/>
      <c r="E60" s="161">
        <v>0.03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1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11</v>
      </c>
      <c r="B61" s="176" t="s">
        <v>155</v>
      </c>
      <c r="C61" s="185" t="s">
        <v>156</v>
      </c>
      <c r="D61" s="177" t="s">
        <v>157</v>
      </c>
      <c r="E61" s="178">
        <v>5.9400000000000001E-2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1</v>
      </c>
      <c r="O61" s="180">
        <f>ROUND(E61*N61,2)</f>
        <v>0.06</v>
      </c>
      <c r="P61" s="180">
        <v>0</v>
      </c>
      <c r="Q61" s="180">
        <f>ROUND(E61*P61,2)</f>
        <v>0</v>
      </c>
      <c r="R61" s="180" t="s">
        <v>158</v>
      </c>
      <c r="S61" s="180" t="s">
        <v>114</v>
      </c>
      <c r="T61" s="181" t="s">
        <v>114</v>
      </c>
      <c r="U61" s="157">
        <v>0</v>
      </c>
      <c r="V61" s="157">
        <f>ROUND(E61*U61,2)</f>
        <v>0</v>
      </c>
      <c r="W61" s="157"/>
      <c r="X61" s="157" t="s">
        <v>159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160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9" t="s">
        <v>161</v>
      </c>
      <c r="D62" s="164"/>
      <c r="E62" s="165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162</v>
      </c>
      <c r="D63" s="164"/>
      <c r="E63" s="165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2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0" t="s">
        <v>163</v>
      </c>
      <c r="D64" s="164"/>
      <c r="E64" s="165">
        <v>0.03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2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1" t="s">
        <v>164</v>
      </c>
      <c r="D65" s="166"/>
      <c r="E65" s="167">
        <v>0.03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3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165</v>
      </c>
      <c r="D66" s="164"/>
      <c r="E66" s="165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166</v>
      </c>
      <c r="D67" s="158"/>
      <c r="E67" s="159">
        <v>5.3999999999999999E-2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5.3999999999999999E-2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167</v>
      </c>
      <c r="D69" s="162"/>
      <c r="E69" s="163">
        <v>5.4000000000000003E-3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12</v>
      </c>
      <c r="B70" s="176" t="s">
        <v>168</v>
      </c>
      <c r="C70" s="185" t="s">
        <v>169</v>
      </c>
      <c r="D70" s="177" t="s">
        <v>170</v>
      </c>
      <c r="E70" s="178">
        <v>0.96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1.7999999999999999E-2</v>
      </c>
      <c r="V70" s="157">
        <f>ROUND(E70*U70,2)</f>
        <v>0.02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117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171</v>
      </c>
      <c r="D72" s="158"/>
      <c r="E72" s="159">
        <v>0.96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0.96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13</v>
      </c>
      <c r="B74" s="176" t="s">
        <v>172</v>
      </c>
      <c r="C74" s="185" t="s">
        <v>173</v>
      </c>
      <c r="D74" s="177" t="s">
        <v>170</v>
      </c>
      <c r="E74" s="178">
        <v>1.056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 t="s">
        <v>114</v>
      </c>
      <c r="T74" s="181" t="s">
        <v>114</v>
      </c>
      <c r="U74" s="157">
        <v>0.13</v>
      </c>
      <c r="V74" s="157">
        <f>ROUND(E74*U74,2)</f>
        <v>0.14000000000000001</v>
      </c>
      <c r="W74" s="157"/>
      <c r="X74" s="157" t="s">
        <v>115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116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117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6" t="s">
        <v>171</v>
      </c>
      <c r="D76" s="158"/>
      <c r="E76" s="159">
        <v>0.96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120</v>
      </c>
      <c r="D77" s="160"/>
      <c r="E77" s="161">
        <v>0.96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121</v>
      </c>
      <c r="D78" s="162"/>
      <c r="E78" s="163">
        <v>9.6000000000000002E-2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4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14</v>
      </c>
      <c r="B79" s="176" t="s">
        <v>174</v>
      </c>
      <c r="C79" s="185" t="s">
        <v>175</v>
      </c>
      <c r="D79" s="177" t="s">
        <v>170</v>
      </c>
      <c r="E79" s="178">
        <v>1.056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114</v>
      </c>
      <c r="T79" s="181" t="s">
        <v>114</v>
      </c>
      <c r="U79" s="157">
        <v>0.09</v>
      </c>
      <c r="V79" s="157">
        <f>ROUND(E79*U79,2)</f>
        <v>0.1</v>
      </c>
      <c r="W79" s="157"/>
      <c r="X79" s="157" t="s">
        <v>115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6" t="s">
        <v>176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177</v>
      </c>
      <c r="D81" s="158"/>
      <c r="E81" s="159">
        <v>1.056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120</v>
      </c>
      <c r="D82" s="160"/>
      <c r="E82" s="161">
        <v>1.056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5">
        <v>15</v>
      </c>
      <c r="B83" s="176" t="s">
        <v>178</v>
      </c>
      <c r="C83" s="185" t="s">
        <v>179</v>
      </c>
      <c r="D83" s="177" t="s">
        <v>170</v>
      </c>
      <c r="E83" s="178">
        <v>1.056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 t="s">
        <v>114</v>
      </c>
      <c r="T83" s="181" t="s">
        <v>114</v>
      </c>
      <c r="U83" s="157">
        <v>0</v>
      </c>
      <c r="V83" s="157">
        <f>ROUND(E83*U83,2)</f>
        <v>0</v>
      </c>
      <c r="W83" s="157"/>
      <c r="X83" s="157" t="s">
        <v>115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116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176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177</v>
      </c>
      <c r="D85" s="158"/>
      <c r="E85" s="159">
        <v>1.056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120</v>
      </c>
      <c r="D86" s="160"/>
      <c r="E86" s="161">
        <v>1.056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1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16</v>
      </c>
      <c r="B87" s="176" t="s">
        <v>180</v>
      </c>
      <c r="C87" s="185" t="s">
        <v>181</v>
      </c>
      <c r="D87" s="177" t="s">
        <v>170</v>
      </c>
      <c r="E87" s="178">
        <v>1.056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0</v>
      </c>
      <c r="O87" s="180">
        <f>ROUND(E87*N87,2)</f>
        <v>0</v>
      </c>
      <c r="P87" s="180">
        <v>0</v>
      </c>
      <c r="Q87" s="180">
        <f>ROUND(E87*P87,2)</f>
        <v>0</v>
      </c>
      <c r="R87" s="180"/>
      <c r="S87" s="180" t="s">
        <v>114</v>
      </c>
      <c r="T87" s="181" t="s">
        <v>114</v>
      </c>
      <c r="U87" s="157">
        <v>0.06</v>
      </c>
      <c r="V87" s="157">
        <f>ROUND(E87*U87,2)</f>
        <v>0.06</v>
      </c>
      <c r="W87" s="157"/>
      <c r="X87" s="157" t="s">
        <v>115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176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177</v>
      </c>
      <c r="D89" s="158"/>
      <c r="E89" s="159">
        <v>1.056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5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120</v>
      </c>
      <c r="D90" s="160"/>
      <c r="E90" s="161">
        <v>1.056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1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17</v>
      </c>
      <c r="B91" s="176" t="s">
        <v>182</v>
      </c>
      <c r="C91" s="185" t="s">
        <v>183</v>
      </c>
      <c r="D91" s="177" t="s">
        <v>184</v>
      </c>
      <c r="E91" s="178">
        <v>3.168E-2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1E-3</v>
      </c>
      <c r="O91" s="180">
        <f>ROUND(E91*N91,2)</f>
        <v>0</v>
      </c>
      <c r="P91" s="180">
        <v>0</v>
      </c>
      <c r="Q91" s="180">
        <f>ROUND(E91*P91,2)</f>
        <v>0</v>
      </c>
      <c r="R91" s="180" t="s">
        <v>158</v>
      </c>
      <c r="S91" s="180" t="s">
        <v>114</v>
      </c>
      <c r="T91" s="181" t="s">
        <v>114</v>
      </c>
      <c r="U91" s="157">
        <v>0</v>
      </c>
      <c r="V91" s="157">
        <f>ROUND(E91*U91,2)</f>
        <v>0</v>
      </c>
      <c r="W91" s="157"/>
      <c r="X91" s="157" t="s">
        <v>159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160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185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186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187</v>
      </c>
      <c r="D94" s="158"/>
      <c r="E94" s="159">
        <v>3.168E-2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120</v>
      </c>
      <c r="D95" s="160"/>
      <c r="E95" s="161">
        <v>3.168E-2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5">
        <v>18</v>
      </c>
      <c r="B96" s="176" t="s">
        <v>188</v>
      </c>
      <c r="C96" s="185" t="s">
        <v>189</v>
      </c>
      <c r="D96" s="177" t="s">
        <v>170</v>
      </c>
      <c r="E96" s="178">
        <v>1.056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0</v>
      </c>
      <c r="O96" s="180">
        <f>ROUND(E96*N96,2)</f>
        <v>0</v>
      </c>
      <c r="P96" s="180">
        <v>0</v>
      </c>
      <c r="Q96" s="180">
        <f>ROUND(E96*P96,2)</f>
        <v>0</v>
      </c>
      <c r="R96" s="180"/>
      <c r="S96" s="180" t="s">
        <v>114</v>
      </c>
      <c r="T96" s="181" t="s">
        <v>114</v>
      </c>
      <c r="U96" s="157">
        <v>1.0999999999999999E-2</v>
      </c>
      <c r="V96" s="157">
        <f>ROUND(E96*U96,2)</f>
        <v>0.01</v>
      </c>
      <c r="W96" s="157"/>
      <c r="X96" s="157" t="s">
        <v>115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116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176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177</v>
      </c>
      <c r="D98" s="158"/>
      <c r="E98" s="159">
        <v>1.056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120</v>
      </c>
      <c r="D99" s="160"/>
      <c r="E99" s="161">
        <v>1.056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19</v>
      </c>
      <c r="B100" s="176" t="s">
        <v>190</v>
      </c>
      <c r="C100" s="185" t="s">
        <v>191</v>
      </c>
      <c r="D100" s="177" t="s">
        <v>113</v>
      </c>
      <c r="E100" s="178">
        <v>1.584E-2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0"/>
      <c r="S100" s="180" t="s">
        <v>114</v>
      </c>
      <c r="T100" s="181" t="s">
        <v>114</v>
      </c>
      <c r="U100" s="157">
        <v>0.26</v>
      </c>
      <c r="V100" s="157">
        <f>ROUND(E100*U100,2)</f>
        <v>0</v>
      </c>
      <c r="W100" s="157"/>
      <c r="X100" s="157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176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192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193</v>
      </c>
      <c r="D103" s="158"/>
      <c r="E103" s="159">
        <v>1.584E-2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120</v>
      </c>
      <c r="D104" s="160"/>
      <c r="E104" s="161">
        <v>1.584E-2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5">
        <v>20</v>
      </c>
      <c r="B105" s="176" t="s">
        <v>194</v>
      </c>
      <c r="C105" s="185" t="s">
        <v>195</v>
      </c>
      <c r="D105" s="177" t="s">
        <v>113</v>
      </c>
      <c r="E105" s="178">
        <v>2.1099999999999999E-3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 t="s">
        <v>114</v>
      </c>
      <c r="T105" s="181" t="s">
        <v>114</v>
      </c>
      <c r="U105" s="157">
        <v>4.9870000000000001</v>
      </c>
      <c r="V105" s="157">
        <f>ROUND(E105*U105,2)</f>
        <v>0.01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6" t="s">
        <v>176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196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197</v>
      </c>
      <c r="D108" s="158"/>
      <c r="E108" s="159">
        <v>2.1099999999999999E-3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120</v>
      </c>
      <c r="D109" s="160"/>
      <c r="E109" s="161">
        <v>2.1099999999999999E-3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9" t="s">
        <v>109</v>
      </c>
      <c r="B110" s="170" t="s">
        <v>65</v>
      </c>
      <c r="C110" s="184" t="s">
        <v>66</v>
      </c>
      <c r="D110" s="171"/>
      <c r="E110" s="172"/>
      <c r="F110" s="173"/>
      <c r="G110" s="173">
        <f>SUMIF(AG111:AG129,"&lt;&gt;NOR",G111:G129)</f>
        <v>0</v>
      </c>
      <c r="H110" s="173"/>
      <c r="I110" s="173">
        <f>SUM(I111:I129)</f>
        <v>0</v>
      </c>
      <c r="J110" s="173"/>
      <c r="K110" s="173">
        <f>SUM(K111:K129)</f>
        <v>0</v>
      </c>
      <c r="L110" s="173"/>
      <c r="M110" s="173">
        <f>SUM(M111:M129)</f>
        <v>0</v>
      </c>
      <c r="N110" s="173"/>
      <c r="O110" s="173">
        <f>SUM(O111:O129)</f>
        <v>0.84</v>
      </c>
      <c r="P110" s="173"/>
      <c r="Q110" s="173">
        <f>SUM(Q111:Q129)</f>
        <v>0</v>
      </c>
      <c r="R110" s="173"/>
      <c r="S110" s="173"/>
      <c r="T110" s="174"/>
      <c r="U110" s="168"/>
      <c r="V110" s="168">
        <f>SUM(V111:V129)</f>
        <v>1.71</v>
      </c>
      <c r="W110" s="168"/>
      <c r="X110" s="168"/>
      <c r="AG110" t="s">
        <v>110</v>
      </c>
    </row>
    <row r="111" spans="1:60" outlineLevel="1" x14ac:dyDescent="0.2">
      <c r="A111" s="175">
        <v>21</v>
      </c>
      <c r="B111" s="176" t="s">
        <v>198</v>
      </c>
      <c r="C111" s="185" t="s">
        <v>199</v>
      </c>
      <c r="D111" s="177" t="s">
        <v>200</v>
      </c>
      <c r="E111" s="178">
        <v>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1.6299999999999999E-3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0.4</v>
      </c>
      <c r="V111" s="157">
        <f>ROUND(E111*U111,2)</f>
        <v>0.8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130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201</v>
      </c>
      <c r="D112" s="158"/>
      <c r="E112" s="159">
        <v>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120</v>
      </c>
      <c r="D113" s="160"/>
      <c r="E113" s="161">
        <v>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22</v>
      </c>
      <c r="B114" s="176" t="s">
        <v>202</v>
      </c>
      <c r="C114" s="185" t="s">
        <v>203</v>
      </c>
      <c r="D114" s="177" t="s">
        <v>113</v>
      </c>
      <c r="E114" s="178">
        <v>0.32400000000000001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2.5249999999999999</v>
      </c>
      <c r="O114" s="180">
        <f>ROUND(E114*N114,2)</f>
        <v>0.82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0.47699999999999998</v>
      </c>
      <c r="V114" s="157">
        <f>ROUND(E114*U114,2)</f>
        <v>0.15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74" t="s">
        <v>204</v>
      </c>
      <c r="D115" s="275"/>
      <c r="E115" s="275"/>
      <c r="F115" s="275"/>
      <c r="G115" s="275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6" t="s">
        <v>205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206</v>
      </c>
      <c r="D117" s="158"/>
      <c r="E117" s="159">
        <v>0.27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120</v>
      </c>
      <c r="D118" s="160"/>
      <c r="E118" s="161">
        <v>0.27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8" t="s">
        <v>207</v>
      </c>
      <c r="D119" s="162"/>
      <c r="E119" s="163">
        <v>5.3999999999999999E-2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4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23</v>
      </c>
      <c r="B120" s="176" t="s">
        <v>208</v>
      </c>
      <c r="C120" s="185" t="s">
        <v>209</v>
      </c>
      <c r="D120" s="177" t="s">
        <v>170</v>
      </c>
      <c r="E120" s="178">
        <v>0.55000000000000004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3.9199999999999999E-2</v>
      </c>
      <c r="O120" s="180">
        <f>ROUND(E120*N120,2)</f>
        <v>0.02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1.05</v>
      </c>
      <c r="V120" s="157">
        <f>ROUND(E120*U120,2)</f>
        <v>0.57999999999999996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130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205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210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211</v>
      </c>
      <c r="D123" s="158"/>
      <c r="E123" s="159">
        <v>0.55000000000000004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0.55000000000000004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24</v>
      </c>
      <c r="B125" s="176" t="s">
        <v>212</v>
      </c>
      <c r="C125" s="185" t="s">
        <v>213</v>
      </c>
      <c r="D125" s="177" t="s">
        <v>170</v>
      </c>
      <c r="E125" s="178">
        <v>0.55000000000000004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0.32</v>
      </c>
      <c r="V125" s="157">
        <f>ROUND(E125*U125,2)</f>
        <v>0.18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74" t="s">
        <v>214</v>
      </c>
      <c r="D126" s="275"/>
      <c r="E126" s="275"/>
      <c r="F126" s="275"/>
      <c r="G126" s="275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142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215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216</v>
      </c>
      <c r="D128" s="158"/>
      <c r="E128" s="159">
        <v>0.55000000000000004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0.55000000000000004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9" t="s">
        <v>109</v>
      </c>
      <c r="B130" s="170" t="s">
        <v>67</v>
      </c>
      <c r="C130" s="184" t="s">
        <v>68</v>
      </c>
      <c r="D130" s="171"/>
      <c r="E130" s="172"/>
      <c r="F130" s="173"/>
      <c r="G130" s="173">
        <f>SUMIF(AG131:AG151,"&lt;&gt;NOR",G131:G151)</f>
        <v>0</v>
      </c>
      <c r="H130" s="173"/>
      <c r="I130" s="173">
        <f>SUM(I131:I151)</f>
        <v>0</v>
      </c>
      <c r="J130" s="173"/>
      <c r="K130" s="173">
        <f>SUM(K131:K151)</f>
        <v>0</v>
      </c>
      <c r="L130" s="173"/>
      <c r="M130" s="173">
        <f>SUM(M131:M151)</f>
        <v>0</v>
      </c>
      <c r="N130" s="173"/>
      <c r="O130" s="173">
        <f>SUM(O131:O151)</f>
        <v>0.53</v>
      </c>
      <c r="P130" s="173"/>
      <c r="Q130" s="173">
        <f>SUM(Q131:Q151)</f>
        <v>0</v>
      </c>
      <c r="R130" s="173"/>
      <c r="S130" s="173"/>
      <c r="T130" s="174"/>
      <c r="U130" s="168"/>
      <c r="V130" s="168">
        <f>SUM(V131:V151)</f>
        <v>1.5</v>
      </c>
      <c r="W130" s="168"/>
      <c r="X130" s="168"/>
      <c r="AG130" t="s">
        <v>110</v>
      </c>
    </row>
    <row r="131" spans="1:60" outlineLevel="1" x14ac:dyDescent="0.2">
      <c r="A131" s="175">
        <v>25</v>
      </c>
      <c r="B131" s="176" t="s">
        <v>217</v>
      </c>
      <c r="C131" s="185" t="s">
        <v>218</v>
      </c>
      <c r="D131" s="177" t="s">
        <v>170</v>
      </c>
      <c r="E131" s="178">
        <v>0.4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7.3899999999999993E-2</v>
      </c>
      <c r="O131" s="180">
        <f>ROUND(E131*N131,2)</f>
        <v>0.03</v>
      </c>
      <c r="P131" s="180">
        <v>0</v>
      </c>
      <c r="Q131" s="180">
        <f>ROUND(E131*P131,2)</f>
        <v>0</v>
      </c>
      <c r="R131" s="180"/>
      <c r="S131" s="180" t="s">
        <v>114</v>
      </c>
      <c r="T131" s="181" t="s">
        <v>114</v>
      </c>
      <c r="U131" s="157">
        <v>0.45200000000000001</v>
      </c>
      <c r="V131" s="157">
        <f>ROUND(E131*U131,2)</f>
        <v>0.18</v>
      </c>
      <c r="W131" s="157"/>
      <c r="X131" s="157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219</v>
      </c>
      <c r="D132" s="158"/>
      <c r="E132" s="159">
        <v>0.7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220</v>
      </c>
      <c r="D133" s="158"/>
      <c r="E133" s="159">
        <v>-0.3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0.4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26</v>
      </c>
      <c r="B135" s="176" t="s">
        <v>221</v>
      </c>
      <c r="C135" s="185" t="s">
        <v>222</v>
      </c>
      <c r="D135" s="177" t="s">
        <v>170</v>
      </c>
      <c r="E135" s="178">
        <v>0.44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0.13100000000000001</v>
      </c>
      <c r="O135" s="180">
        <f>ROUND(E135*N135,2)</f>
        <v>0.06</v>
      </c>
      <c r="P135" s="180">
        <v>0</v>
      </c>
      <c r="Q135" s="180">
        <f>ROUND(E135*P135,2)</f>
        <v>0</v>
      </c>
      <c r="R135" s="180" t="s">
        <v>158</v>
      </c>
      <c r="S135" s="180" t="s">
        <v>114</v>
      </c>
      <c r="T135" s="181" t="s">
        <v>114</v>
      </c>
      <c r="U135" s="157">
        <v>0</v>
      </c>
      <c r="V135" s="157">
        <f>ROUND(E135*U135,2)</f>
        <v>0</v>
      </c>
      <c r="W135" s="157"/>
      <c r="X135" s="157" t="s">
        <v>159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160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219</v>
      </c>
      <c r="D136" s="158"/>
      <c r="E136" s="159">
        <v>0.7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220</v>
      </c>
      <c r="D137" s="158"/>
      <c r="E137" s="159">
        <v>-0.3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0.4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8" t="s">
        <v>167</v>
      </c>
      <c r="D139" s="162"/>
      <c r="E139" s="163">
        <v>0.04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4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27</v>
      </c>
      <c r="B140" s="176" t="s">
        <v>223</v>
      </c>
      <c r="C140" s="185" t="s">
        <v>224</v>
      </c>
      <c r="D140" s="177" t="s">
        <v>170</v>
      </c>
      <c r="E140" s="178">
        <v>0.4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0.30360999999999999</v>
      </c>
      <c r="O140" s="180">
        <f>ROUND(E140*N140,2)</f>
        <v>0.12</v>
      </c>
      <c r="P140" s="180">
        <v>0</v>
      </c>
      <c r="Q140" s="180">
        <f>ROUND(E140*P140,2)</f>
        <v>0</v>
      </c>
      <c r="R140" s="180"/>
      <c r="S140" s="180" t="s">
        <v>114</v>
      </c>
      <c r="T140" s="181" t="s">
        <v>114</v>
      </c>
      <c r="U140" s="157">
        <v>1.6E-2</v>
      </c>
      <c r="V140" s="157">
        <f>ROUND(E140*U140,2)</f>
        <v>0.01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219</v>
      </c>
      <c r="D141" s="158"/>
      <c r="E141" s="159">
        <v>0.7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220</v>
      </c>
      <c r="D142" s="158"/>
      <c r="E142" s="159">
        <v>-0.3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120</v>
      </c>
      <c r="D143" s="160"/>
      <c r="E143" s="161">
        <v>0.4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5">
        <v>28</v>
      </c>
      <c r="B144" s="176" t="s">
        <v>225</v>
      </c>
      <c r="C144" s="185" t="s">
        <v>226</v>
      </c>
      <c r="D144" s="177" t="s">
        <v>227</v>
      </c>
      <c r="E144" s="178">
        <v>3.2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3.3E-4</v>
      </c>
      <c r="O144" s="180">
        <f>ROUND(E144*N144,2)</f>
        <v>0</v>
      </c>
      <c r="P144" s="180">
        <v>0</v>
      </c>
      <c r="Q144" s="180">
        <f>ROUND(E144*P144,2)</f>
        <v>0</v>
      </c>
      <c r="R144" s="180"/>
      <c r="S144" s="180" t="s">
        <v>114</v>
      </c>
      <c r="T144" s="181" t="s">
        <v>114</v>
      </c>
      <c r="U144" s="157">
        <v>0.41</v>
      </c>
      <c r="V144" s="157">
        <f>ROUND(E144*U144,2)</f>
        <v>1.31</v>
      </c>
      <c r="W144" s="157"/>
      <c r="X144" s="157" t="s">
        <v>115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228</v>
      </c>
      <c r="D145" s="158"/>
      <c r="E145" s="159">
        <v>2.8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229</v>
      </c>
      <c r="D146" s="158"/>
      <c r="E146" s="159">
        <v>0.4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120</v>
      </c>
      <c r="D147" s="160"/>
      <c r="E147" s="161">
        <v>3.2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29</v>
      </c>
      <c r="B148" s="176" t="s">
        <v>230</v>
      </c>
      <c r="C148" s="185" t="s">
        <v>231</v>
      </c>
      <c r="D148" s="177" t="s">
        <v>200</v>
      </c>
      <c r="E148" s="178">
        <v>4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8.1000000000000003E-2</v>
      </c>
      <c r="O148" s="180">
        <f>ROUND(E148*N148,2)</f>
        <v>0.32</v>
      </c>
      <c r="P148" s="180">
        <v>0</v>
      </c>
      <c r="Q148" s="180">
        <f>ROUND(E148*P148,2)</f>
        <v>0</v>
      </c>
      <c r="R148" s="180"/>
      <c r="S148" s="180" t="s">
        <v>232</v>
      </c>
      <c r="T148" s="181" t="s">
        <v>233</v>
      </c>
      <c r="U148" s="157">
        <v>0</v>
      </c>
      <c r="V148" s="157">
        <f>ROUND(E148*U148,2)</f>
        <v>0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130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55"/>
      <c r="B149" s="156"/>
      <c r="C149" s="274" t="s">
        <v>234</v>
      </c>
      <c r="D149" s="275"/>
      <c r="E149" s="275"/>
      <c r="F149" s="275"/>
      <c r="G149" s="275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82" t="str">
        <f>C149</f>
        <v>Parkovací retardér, opatření proti poškození nabíjecí stanice automobilem, dodávka včetně kotvících prvků, reflexní povrchová úprava žlutočerná.</v>
      </c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235</v>
      </c>
      <c r="D150" s="158"/>
      <c r="E150" s="159">
        <v>4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120</v>
      </c>
      <c r="D151" s="160"/>
      <c r="E151" s="161">
        <v>4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x14ac:dyDescent="0.2">
      <c r="A152" s="169" t="s">
        <v>109</v>
      </c>
      <c r="B152" s="170" t="s">
        <v>69</v>
      </c>
      <c r="C152" s="184" t="s">
        <v>70</v>
      </c>
      <c r="D152" s="171"/>
      <c r="E152" s="172"/>
      <c r="F152" s="173"/>
      <c r="G152" s="173">
        <f>SUMIF(AG153:AG166,"&lt;&gt;NOR",G153:G166)</f>
        <v>0</v>
      </c>
      <c r="H152" s="173"/>
      <c r="I152" s="173">
        <f>SUM(I153:I166)</f>
        <v>0</v>
      </c>
      <c r="J152" s="173"/>
      <c r="K152" s="173">
        <f>SUM(K153:K166)</f>
        <v>0</v>
      </c>
      <c r="L152" s="173"/>
      <c r="M152" s="173">
        <f>SUM(M153:M166)</f>
        <v>0</v>
      </c>
      <c r="N152" s="173"/>
      <c r="O152" s="173">
        <f>SUM(O153:O166)</f>
        <v>1.3900000000000001</v>
      </c>
      <c r="P152" s="173"/>
      <c r="Q152" s="173">
        <f>SUM(Q153:Q166)</f>
        <v>0</v>
      </c>
      <c r="R152" s="173"/>
      <c r="S152" s="173"/>
      <c r="T152" s="174"/>
      <c r="U152" s="168"/>
      <c r="V152" s="168">
        <f>SUM(V153:V166)</f>
        <v>2.52</v>
      </c>
      <c r="W152" s="168"/>
      <c r="X152" s="168"/>
      <c r="AG152" t="s">
        <v>110</v>
      </c>
    </row>
    <row r="153" spans="1:60" ht="22.5" outlineLevel="1" x14ac:dyDescent="0.2">
      <c r="A153" s="175">
        <v>30</v>
      </c>
      <c r="B153" s="176" t="s">
        <v>236</v>
      </c>
      <c r="C153" s="185" t="s">
        <v>237</v>
      </c>
      <c r="D153" s="177" t="s">
        <v>227</v>
      </c>
      <c r="E153" s="178">
        <v>2.8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0.24357999999999999</v>
      </c>
      <c r="O153" s="180">
        <f>ROUND(E153*N153,2)</f>
        <v>0.68</v>
      </c>
      <c r="P153" s="180">
        <v>0</v>
      </c>
      <c r="Q153" s="180">
        <f>ROUND(E153*P153,2)</f>
        <v>0</v>
      </c>
      <c r="R153" s="180"/>
      <c r="S153" s="180" t="s">
        <v>114</v>
      </c>
      <c r="T153" s="181" t="s">
        <v>114</v>
      </c>
      <c r="U153" s="157">
        <v>0.33704000000000001</v>
      </c>
      <c r="V153" s="157">
        <f>ROUND(E153*U153,2)</f>
        <v>0.94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238</v>
      </c>
      <c r="D154" s="158"/>
      <c r="E154" s="159">
        <v>2.8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120</v>
      </c>
      <c r="D155" s="160"/>
      <c r="E155" s="161">
        <v>2.8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1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5">
        <v>31</v>
      </c>
      <c r="B156" s="176" t="s">
        <v>239</v>
      </c>
      <c r="C156" s="185" t="s">
        <v>240</v>
      </c>
      <c r="D156" s="177" t="s">
        <v>113</v>
      </c>
      <c r="E156" s="178">
        <v>0.28000000000000003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2.5249999999999999</v>
      </c>
      <c r="O156" s="180">
        <f>ROUND(E156*N156,2)</f>
        <v>0.71</v>
      </c>
      <c r="P156" s="180">
        <v>0</v>
      </c>
      <c r="Q156" s="180">
        <f>ROUND(E156*P156,2)</f>
        <v>0</v>
      </c>
      <c r="R156" s="180"/>
      <c r="S156" s="180" t="s">
        <v>114</v>
      </c>
      <c r="T156" s="181" t="s">
        <v>114</v>
      </c>
      <c r="U156" s="157">
        <v>1.4419999999999999</v>
      </c>
      <c r="V156" s="157">
        <f>ROUND(E156*U156,2)</f>
        <v>0.4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241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242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243</v>
      </c>
      <c r="D159" s="158"/>
      <c r="E159" s="159">
        <v>0.28000000000000003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5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120</v>
      </c>
      <c r="D160" s="160"/>
      <c r="E160" s="161">
        <v>0.28000000000000003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>
        <v>1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5">
        <v>32</v>
      </c>
      <c r="B161" s="176" t="s">
        <v>244</v>
      </c>
      <c r="C161" s="185" t="s">
        <v>245</v>
      </c>
      <c r="D161" s="177" t="s">
        <v>170</v>
      </c>
      <c r="E161" s="178">
        <v>2.7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0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114</v>
      </c>
      <c r="T161" s="181" t="s">
        <v>114</v>
      </c>
      <c r="U161" s="157">
        <v>0.125</v>
      </c>
      <c r="V161" s="157">
        <f>ROUND(E161*U161,2)</f>
        <v>0.34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6" t="s">
        <v>246</v>
      </c>
      <c r="D162" s="158"/>
      <c r="E162" s="159">
        <v>2.7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120</v>
      </c>
      <c r="D163" s="160"/>
      <c r="E163" s="161">
        <v>2.7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1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5">
        <v>33</v>
      </c>
      <c r="B164" s="176" t="s">
        <v>247</v>
      </c>
      <c r="C164" s="185" t="s">
        <v>248</v>
      </c>
      <c r="D164" s="177" t="s">
        <v>170</v>
      </c>
      <c r="E164" s="178">
        <v>2.7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7.6000000000000004E-4</v>
      </c>
      <c r="O164" s="180">
        <f>ROUND(E164*N164,2)</f>
        <v>0</v>
      </c>
      <c r="P164" s="180">
        <v>0</v>
      </c>
      <c r="Q164" s="180">
        <f>ROUND(E164*P164,2)</f>
        <v>0</v>
      </c>
      <c r="R164" s="180"/>
      <c r="S164" s="180" t="s">
        <v>114</v>
      </c>
      <c r="T164" s="181" t="s">
        <v>114</v>
      </c>
      <c r="U164" s="157">
        <v>0.311</v>
      </c>
      <c r="V164" s="157">
        <f>ROUND(E164*U164,2)</f>
        <v>0.84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116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6" t="s">
        <v>246</v>
      </c>
      <c r="D165" s="158"/>
      <c r="E165" s="159">
        <v>2.7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120</v>
      </c>
      <c r="D166" s="160"/>
      <c r="E166" s="161">
        <v>2.7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1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5.5" x14ac:dyDescent="0.2">
      <c r="A167" s="169" t="s">
        <v>109</v>
      </c>
      <c r="B167" s="170" t="s">
        <v>71</v>
      </c>
      <c r="C167" s="184" t="s">
        <v>72</v>
      </c>
      <c r="D167" s="171"/>
      <c r="E167" s="172"/>
      <c r="F167" s="173"/>
      <c r="G167" s="173">
        <f>SUMIF(AG168:AG171,"&lt;&gt;NOR",G168:G171)</f>
        <v>0</v>
      </c>
      <c r="H167" s="173"/>
      <c r="I167" s="173">
        <f>SUM(I168:I171)</f>
        <v>0</v>
      </c>
      <c r="J167" s="173"/>
      <c r="K167" s="173">
        <f>SUM(K168:K171)</f>
        <v>0</v>
      </c>
      <c r="L167" s="173"/>
      <c r="M167" s="173">
        <f>SUM(M168:M171)</f>
        <v>0</v>
      </c>
      <c r="N167" s="173"/>
      <c r="O167" s="173">
        <f>SUM(O168:O171)</f>
        <v>0</v>
      </c>
      <c r="P167" s="173"/>
      <c r="Q167" s="173">
        <f>SUM(Q168:Q171)</f>
        <v>0</v>
      </c>
      <c r="R167" s="173"/>
      <c r="S167" s="173"/>
      <c r="T167" s="174"/>
      <c r="U167" s="168"/>
      <c r="V167" s="168">
        <f>SUM(V168:V171)</f>
        <v>4.38</v>
      </c>
      <c r="W167" s="168"/>
      <c r="X167" s="168"/>
      <c r="AG167" t="s">
        <v>110</v>
      </c>
    </row>
    <row r="168" spans="1:60" outlineLevel="1" x14ac:dyDescent="0.2">
      <c r="A168" s="175">
        <v>34</v>
      </c>
      <c r="B168" s="176" t="s">
        <v>249</v>
      </c>
      <c r="C168" s="185" t="s">
        <v>250</v>
      </c>
      <c r="D168" s="177" t="s">
        <v>170</v>
      </c>
      <c r="E168" s="178">
        <v>31.5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0</v>
      </c>
      <c r="O168" s="180">
        <f>ROUND(E168*N168,2)</f>
        <v>0</v>
      </c>
      <c r="P168" s="180">
        <v>0</v>
      </c>
      <c r="Q168" s="180">
        <f>ROUND(E168*P168,2)</f>
        <v>0</v>
      </c>
      <c r="R168" s="180"/>
      <c r="S168" s="180" t="s">
        <v>114</v>
      </c>
      <c r="T168" s="181" t="s">
        <v>114</v>
      </c>
      <c r="U168" s="157">
        <v>0.13900000000000001</v>
      </c>
      <c r="V168" s="157">
        <f>ROUND(E168*U168,2)</f>
        <v>4.38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116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55"/>
      <c r="B169" s="156"/>
      <c r="C169" s="274" t="s">
        <v>251</v>
      </c>
      <c r="D169" s="275"/>
      <c r="E169" s="275"/>
      <c r="F169" s="275"/>
      <c r="G169" s="275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82" t="str">
        <f>C169</f>
        <v>Položka je určena pro vyčištění ostatních objektů (např. kanálů, zásobníků, kůlen apod.) - vynesení zbytků stavebního rumu, kropení a 2 x zametení podlah, oprášení stěn a výplní otvorů.</v>
      </c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6" t="s">
        <v>252</v>
      </c>
      <c r="D170" s="158"/>
      <c r="E170" s="159">
        <v>31.5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120</v>
      </c>
      <c r="D171" s="160"/>
      <c r="E171" s="161">
        <v>31.5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118</v>
      </c>
      <c r="AH171" s="148">
        <v>1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x14ac:dyDescent="0.2">
      <c r="A172" s="169" t="s">
        <v>109</v>
      </c>
      <c r="B172" s="170" t="s">
        <v>73</v>
      </c>
      <c r="C172" s="184" t="s">
        <v>74</v>
      </c>
      <c r="D172" s="171"/>
      <c r="E172" s="172"/>
      <c r="F172" s="173"/>
      <c r="G172" s="173">
        <f>SUMIF(AG173:AG173,"&lt;&gt;NOR",G173:G173)</f>
        <v>0</v>
      </c>
      <c r="H172" s="173"/>
      <c r="I172" s="173">
        <f>SUM(I173:I173)</f>
        <v>0</v>
      </c>
      <c r="J172" s="173"/>
      <c r="K172" s="173">
        <f>SUM(K173:K173)</f>
        <v>0</v>
      </c>
      <c r="L172" s="173"/>
      <c r="M172" s="173">
        <f>SUM(M173:M173)</f>
        <v>0</v>
      </c>
      <c r="N172" s="173"/>
      <c r="O172" s="173">
        <f>SUM(O173:O173)</f>
        <v>0</v>
      </c>
      <c r="P172" s="173"/>
      <c r="Q172" s="173">
        <f>SUM(Q173:Q173)</f>
        <v>0</v>
      </c>
      <c r="R172" s="173"/>
      <c r="S172" s="173"/>
      <c r="T172" s="174"/>
      <c r="U172" s="168"/>
      <c r="V172" s="168">
        <f>SUM(V173:V173)</f>
        <v>1.1000000000000001</v>
      </c>
      <c r="W172" s="168"/>
      <c r="X172" s="168"/>
      <c r="AG172" t="s">
        <v>110</v>
      </c>
    </row>
    <row r="173" spans="1:60" outlineLevel="1" x14ac:dyDescent="0.2">
      <c r="A173" s="175">
        <v>35</v>
      </c>
      <c r="B173" s="176" t="s">
        <v>253</v>
      </c>
      <c r="C173" s="185" t="s">
        <v>254</v>
      </c>
      <c r="D173" s="177" t="s">
        <v>157</v>
      </c>
      <c r="E173" s="178">
        <v>2.8271299999999999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0</v>
      </c>
      <c r="O173" s="180">
        <f>ROUND(E173*N173,2)</f>
        <v>0</v>
      </c>
      <c r="P173" s="180">
        <v>0</v>
      </c>
      <c r="Q173" s="180">
        <f>ROUND(E173*P173,2)</f>
        <v>0</v>
      </c>
      <c r="R173" s="180"/>
      <c r="S173" s="180" t="s">
        <v>114</v>
      </c>
      <c r="T173" s="181" t="s">
        <v>114</v>
      </c>
      <c r="U173" s="157">
        <v>0.39</v>
      </c>
      <c r="V173" s="157">
        <f>ROUND(E173*U173,2)</f>
        <v>1.1000000000000001</v>
      </c>
      <c r="W173" s="157"/>
      <c r="X173" s="157" t="s">
        <v>255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256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x14ac:dyDescent="0.2">
      <c r="A174" s="3"/>
      <c r="B174" s="4"/>
      <c r="C174" s="192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AE174">
        <v>15</v>
      </c>
      <c r="AF174">
        <v>21</v>
      </c>
      <c r="AG174" t="s">
        <v>96</v>
      </c>
    </row>
    <row r="175" spans="1:60" x14ac:dyDescent="0.2">
      <c r="A175" s="151"/>
      <c r="B175" s="152" t="s">
        <v>31</v>
      </c>
      <c r="C175" s="193"/>
      <c r="D175" s="153"/>
      <c r="E175" s="154"/>
      <c r="F175" s="154"/>
      <c r="G175" s="183">
        <f>G8+G110+G130+G152+G167+G172</f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E175">
        <f>SUMIF(L7:L173,AE174,G7:G173)</f>
        <v>0</v>
      </c>
      <c r="AF175">
        <f>SUMIF(L7:L173,AF174,G7:G173)</f>
        <v>0</v>
      </c>
      <c r="AG175" t="s">
        <v>257</v>
      </c>
    </row>
    <row r="176" spans="1:60" x14ac:dyDescent="0.2">
      <c r="A176" s="3"/>
      <c r="B176" s="4"/>
      <c r="C176" s="192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3"/>
      <c r="B177" s="4"/>
      <c r="C177" s="192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60" t="s">
        <v>258</v>
      </c>
      <c r="B178" s="260"/>
      <c r="C178" s="261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62"/>
      <c r="B179" s="263"/>
      <c r="C179" s="264"/>
      <c r="D179" s="263"/>
      <c r="E179" s="263"/>
      <c r="F179" s="263"/>
      <c r="G179" s="265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G179" t="s">
        <v>259</v>
      </c>
    </row>
    <row r="180" spans="1:33" x14ac:dyDescent="0.2">
      <c r="A180" s="266"/>
      <c r="B180" s="267"/>
      <c r="C180" s="268"/>
      <c r="D180" s="267"/>
      <c r="E180" s="267"/>
      <c r="F180" s="267"/>
      <c r="G180" s="269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66"/>
      <c r="B181" s="267"/>
      <c r="C181" s="268"/>
      <c r="D181" s="267"/>
      <c r="E181" s="267"/>
      <c r="F181" s="267"/>
      <c r="G181" s="269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266"/>
      <c r="B182" s="267"/>
      <c r="C182" s="268"/>
      <c r="D182" s="267"/>
      <c r="E182" s="267"/>
      <c r="F182" s="267"/>
      <c r="G182" s="269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A183" s="270"/>
      <c r="B183" s="271"/>
      <c r="C183" s="272"/>
      <c r="D183" s="271"/>
      <c r="E183" s="271"/>
      <c r="F183" s="271"/>
      <c r="G183" s="27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3"/>
      <c r="B184" s="4"/>
      <c r="C184" s="192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C185" s="194"/>
      <c r="D185" s="10"/>
      <c r="AG185" t="s">
        <v>260</v>
      </c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:G1"/>
    <mergeCell ref="C2:G2"/>
    <mergeCell ref="C3:G3"/>
    <mergeCell ref="C4:G4"/>
    <mergeCell ref="A178:C178"/>
    <mergeCell ref="A179:G183"/>
    <mergeCell ref="C37:G37"/>
    <mergeCell ref="C57:G57"/>
    <mergeCell ref="C115:G115"/>
    <mergeCell ref="C126:G126"/>
    <mergeCell ref="C149:G149"/>
    <mergeCell ref="C169:G16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99BA5-25F8-483C-B26F-0F081CE7F429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390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SUMIF(AG9:AG145,"&lt;&gt;NOR",G9:G145)</f>
        <v>0</v>
      </c>
      <c r="H8" s="173"/>
      <c r="I8" s="173">
        <f>SUM(I9:I145)</f>
        <v>0</v>
      </c>
      <c r="J8" s="173"/>
      <c r="K8" s="173">
        <f>SUM(K9:K145)</f>
        <v>0</v>
      </c>
      <c r="L8" s="173"/>
      <c r="M8" s="173">
        <f>SUM(M9:M145)</f>
        <v>0</v>
      </c>
      <c r="N8" s="173"/>
      <c r="O8" s="173">
        <f>SUM(O9:O145)</f>
        <v>1.62</v>
      </c>
      <c r="P8" s="173"/>
      <c r="Q8" s="173">
        <f>SUM(Q9:Q145)</f>
        <v>2.4699999999999998</v>
      </c>
      <c r="R8" s="173"/>
      <c r="S8" s="173"/>
      <c r="T8" s="174"/>
      <c r="U8" s="168"/>
      <c r="V8" s="168">
        <f>SUM(V9:V145)</f>
        <v>28.02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0.16800000000000001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261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262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263</v>
      </c>
      <c r="D12" s="158"/>
      <c r="E12" s="159">
        <v>0.16800000000000001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120</v>
      </c>
      <c r="D13" s="160"/>
      <c r="E13" s="161">
        <v>0.16800000000000001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2.9295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13.64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261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262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264</v>
      </c>
      <c r="D17" s="158"/>
      <c r="E17" s="159">
        <v>1.512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265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266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267</v>
      </c>
      <c r="D20" s="158"/>
      <c r="E20" s="159">
        <v>1.4175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2.9295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128</v>
      </c>
      <c r="C22" s="185" t="s">
        <v>129</v>
      </c>
      <c r="D22" s="177" t="s">
        <v>113</v>
      </c>
      <c r="E22" s="178">
        <v>5.6857499999999996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3.8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268</v>
      </c>
      <c r="D24" s="158"/>
      <c r="E24" s="159">
        <v>2.9295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2.9295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269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270</v>
      </c>
      <c r="D27" s="158"/>
      <c r="E27" s="159">
        <v>3.57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271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272</v>
      </c>
      <c r="D29" s="158"/>
      <c r="E29" s="159">
        <v>-0.81374999999999997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120</v>
      </c>
      <c r="D30" s="160"/>
      <c r="E30" s="161">
        <v>2.7562500000000001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133</v>
      </c>
      <c r="C31" s="185" t="s">
        <v>134</v>
      </c>
      <c r="D31" s="177" t="s">
        <v>113</v>
      </c>
      <c r="E31" s="178">
        <v>5.6857499999999996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0.59099999999999997</v>
      </c>
      <c r="V31" s="157">
        <f>ROUND(E31*U31,2)</f>
        <v>3.36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131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268</v>
      </c>
      <c r="D33" s="158"/>
      <c r="E33" s="159">
        <v>2.9295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120</v>
      </c>
      <c r="D34" s="160"/>
      <c r="E34" s="161">
        <v>2.9295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269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270</v>
      </c>
      <c r="D36" s="158"/>
      <c r="E36" s="159">
        <v>3.57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271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272</v>
      </c>
      <c r="D38" s="158"/>
      <c r="E38" s="159">
        <v>-0.81374999999999997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120</v>
      </c>
      <c r="D39" s="160"/>
      <c r="E39" s="161">
        <v>2.7562500000000001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135</v>
      </c>
      <c r="C40" s="185" t="s">
        <v>136</v>
      </c>
      <c r="D40" s="177" t="s">
        <v>113</v>
      </c>
      <c r="E40" s="178">
        <v>2.9295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0.65200000000000002</v>
      </c>
      <c r="V40" s="157">
        <f>ROUND(E40*U40,2)</f>
        <v>1.91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131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268</v>
      </c>
      <c r="D42" s="158"/>
      <c r="E42" s="159">
        <v>2.9295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120</v>
      </c>
      <c r="D43" s="160"/>
      <c r="E43" s="161">
        <v>2.9295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152</v>
      </c>
      <c r="C44" s="185" t="s">
        <v>153</v>
      </c>
      <c r="D44" s="177" t="s">
        <v>113</v>
      </c>
      <c r="E44" s="178">
        <v>3.57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0.72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154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261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262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273</v>
      </c>
      <c r="D48" s="158"/>
      <c r="E48" s="159">
        <v>1.26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265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266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274</v>
      </c>
      <c r="D51" s="158"/>
      <c r="E51" s="159">
        <v>1.4962500000000001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120</v>
      </c>
      <c r="D52" s="160"/>
      <c r="E52" s="161">
        <v>2.7562500000000001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275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276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277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278</v>
      </c>
      <c r="D56" s="158"/>
      <c r="E56" s="159">
        <v>0.81374999999999997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120</v>
      </c>
      <c r="D57" s="160"/>
      <c r="E57" s="161">
        <v>0.81374999999999997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143</v>
      </c>
      <c r="C58" s="185" t="s">
        <v>144</v>
      </c>
      <c r="D58" s="177" t="s">
        <v>113</v>
      </c>
      <c r="E58" s="178">
        <v>0.81374999999999997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1.0999999999999999E-2</v>
      </c>
      <c r="V58" s="157">
        <f>ROUND(E58*U58,2)</f>
        <v>0.01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130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279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275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276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277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278</v>
      </c>
      <c r="D63" s="158"/>
      <c r="E63" s="159">
        <v>0.81374999999999997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120</v>
      </c>
      <c r="D64" s="160"/>
      <c r="E64" s="161">
        <v>0.81374999999999997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145</v>
      </c>
      <c r="C65" s="185" t="s">
        <v>146</v>
      </c>
      <c r="D65" s="177" t="s">
        <v>113</v>
      </c>
      <c r="E65" s="178">
        <v>8.1374999999999993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147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280</v>
      </c>
      <c r="D67" s="158"/>
      <c r="E67" s="159">
        <v>0.81374999999999997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0.81374999999999997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149</v>
      </c>
      <c r="D69" s="162"/>
      <c r="E69" s="163">
        <v>7.3237500000000004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150</v>
      </c>
      <c r="C70" s="185" t="s">
        <v>151</v>
      </c>
      <c r="D70" s="177" t="s">
        <v>113</v>
      </c>
      <c r="E70" s="178">
        <v>0.81374999999999997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0</v>
      </c>
      <c r="V70" s="157">
        <f>ROUND(E70*U70,2)</f>
        <v>0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130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147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280</v>
      </c>
      <c r="D72" s="158"/>
      <c r="E72" s="159">
        <v>0.81374999999999997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0.81374999999999997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281</v>
      </c>
      <c r="C74" s="185" t="s">
        <v>282</v>
      </c>
      <c r="D74" s="177" t="s">
        <v>157</v>
      </c>
      <c r="E74" s="178">
        <v>1.6235999999999999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1.62</v>
      </c>
      <c r="P74" s="180">
        <v>0</v>
      </c>
      <c r="Q74" s="180">
        <f>ROUND(E74*P74,2)</f>
        <v>0</v>
      </c>
      <c r="R74" s="180" t="s">
        <v>158</v>
      </c>
      <c r="S74" s="180" t="s">
        <v>114</v>
      </c>
      <c r="T74" s="181" t="s">
        <v>114</v>
      </c>
      <c r="U74" s="157">
        <v>0</v>
      </c>
      <c r="V74" s="157">
        <f>ROUND(E74*U74,2)</f>
        <v>0</v>
      </c>
      <c r="W74" s="157"/>
      <c r="X74" s="157" t="s">
        <v>159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161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283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284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285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286</v>
      </c>
      <c r="D79" s="164"/>
      <c r="E79" s="165">
        <v>0.81374999999999997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1" t="s">
        <v>164</v>
      </c>
      <c r="D80" s="166"/>
      <c r="E80" s="167">
        <v>0.81374999999999997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165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287</v>
      </c>
      <c r="D82" s="158"/>
      <c r="E82" s="159">
        <v>1.476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120</v>
      </c>
      <c r="D83" s="160"/>
      <c r="E83" s="161">
        <v>1.476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167</v>
      </c>
      <c r="D84" s="162"/>
      <c r="E84" s="163">
        <v>0.14760000000000001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168</v>
      </c>
      <c r="C85" s="185" t="s">
        <v>169</v>
      </c>
      <c r="D85" s="177" t="s">
        <v>170</v>
      </c>
      <c r="E85" s="178">
        <v>3.2549999999999999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1.7999999999999999E-2</v>
      </c>
      <c r="V85" s="157">
        <f>ROUND(E85*U85,2)</f>
        <v>0.06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261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262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288</v>
      </c>
      <c r="D88" s="158"/>
      <c r="E88" s="159">
        <v>1.68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265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266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289</v>
      </c>
      <c r="D91" s="158"/>
      <c r="E91" s="159">
        <v>1.575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120</v>
      </c>
      <c r="D92" s="160"/>
      <c r="E92" s="161">
        <v>3.2549999999999999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172</v>
      </c>
      <c r="C93" s="185" t="s">
        <v>173</v>
      </c>
      <c r="D93" s="177" t="s">
        <v>170</v>
      </c>
      <c r="E93" s="178">
        <v>1.8480000000000001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0.13</v>
      </c>
      <c r="V93" s="157">
        <f>ROUND(E93*U93,2)</f>
        <v>0.24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261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262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288</v>
      </c>
      <c r="D96" s="158"/>
      <c r="E96" s="159">
        <v>1.68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120</v>
      </c>
      <c r="D97" s="160"/>
      <c r="E97" s="161">
        <v>1.68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121</v>
      </c>
      <c r="D98" s="162"/>
      <c r="E98" s="163">
        <v>0.16800000000000001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4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13</v>
      </c>
      <c r="B99" s="176" t="s">
        <v>174</v>
      </c>
      <c r="C99" s="185" t="s">
        <v>175</v>
      </c>
      <c r="D99" s="177" t="s">
        <v>170</v>
      </c>
      <c r="E99" s="178">
        <v>1.8480000000000001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0.09</v>
      </c>
      <c r="V99" s="157">
        <f>ROUND(E99*U99,2)</f>
        <v>0.17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176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290</v>
      </c>
      <c r="D101" s="158"/>
      <c r="E101" s="159">
        <v>1.8480000000000001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120</v>
      </c>
      <c r="D102" s="160"/>
      <c r="E102" s="161">
        <v>1.8480000000000001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14</v>
      </c>
      <c r="B103" s="176" t="s">
        <v>178</v>
      </c>
      <c r="C103" s="185" t="s">
        <v>179</v>
      </c>
      <c r="D103" s="177" t="s">
        <v>170</v>
      </c>
      <c r="E103" s="178">
        <v>1.8480000000000001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0"/>
      <c r="S103" s="180" t="s">
        <v>114</v>
      </c>
      <c r="T103" s="181" t="s">
        <v>114</v>
      </c>
      <c r="U103" s="157">
        <v>0</v>
      </c>
      <c r="V103" s="157">
        <f>ROUND(E103*U103,2)</f>
        <v>0</v>
      </c>
      <c r="W103" s="157"/>
      <c r="X103" s="157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176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290</v>
      </c>
      <c r="D105" s="158"/>
      <c r="E105" s="159">
        <v>1.8480000000000001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120</v>
      </c>
      <c r="D106" s="160"/>
      <c r="E106" s="161">
        <v>1.8480000000000001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15</v>
      </c>
      <c r="B107" s="176" t="s">
        <v>180</v>
      </c>
      <c r="C107" s="185" t="s">
        <v>181</v>
      </c>
      <c r="D107" s="177" t="s">
        <v>170</v>
      </c>
      <c r="E107" s="178">
        <v>1.8480000000000001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0.06</v>
      </c>
      <c r="V107" s="157">
        <f>ROUND(E107*U107,2)</f>
        <v>0.11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176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290</v>
      </c>
      <c r="D109" s="158"/>
      <c r="E109" s="159">
        <v>1.8480000000000001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120</v>
      </c>
      <c r="D110" s="160"/>
      <c r="E110" s="161">
        <v>1.8480000000000001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182</v>
      </c>
      <c r="C111" s="185" t="s">
        <v>183</v>
      </c>
      <c r="D111" s="177" t="s">
        <v>184</v>
      </c>
      <c r="E111" s="178">
        <v>5.5440000000000003E-2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1E-3</v>
      </c>
      <c r="O111" s="180">
        <f>ROUND(E111*N111,2)</f>
        <v>0</v>
      </c>
      <c r="P111" s="180">
        <v>0</v>
      </c>
      <c r="Q111" s="180">
        <f>ROUND(E111*P111,2)</f>
        <v>0</v>
      </c>
      <c r="R111" s="180" t="s">
        <v>158</v>
      </c>
      <c r="S111" s="180" t="s">
        <v>114</v>
      </c>
      <c r="T111" s="181" t="s">
        <v>114</v>
      </c>
      <c r="U111" s="157">
        <v>0</v>
      </c>
      <c r="V111" s="157">
        <f>ROUND(E111*U111,2)</f>
        <v>0</v>
      </c>
      <c r="W111" s="157"/>
      <c r="X111" s="157" t="s">
        <v>159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160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185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186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291</v>
      </c>
      <c r="D114" s="158"/>
      <c r="E114" s="159">
        <v>5.5440000000000003E-2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120</v>
      </c>
      <c r="D115" s="160"/>
      <c r="E115" s="161">
        <v>5.5440000000000003E-2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17</v>
      </c>
      <c r="B116" s="176" t="s">
        <v>188</v>
      </c>
      <c r="C116" s="185" t="s">
        <v>189</v>
      </c>
      <c r="D116" s="177" t="s">
        <v>170</v>
      </c>
      <c r="E116" s="178">
        <v>1.8480000000000001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114</v>
      </c>
      <c r="T116" s="181" t="s">
        <v>114</v>
      </c>
      <c r="U116" s="157">
        <v>1.0999999999999999E-2</v>
      </c>
      <c r="V116" s="157">
        <f>ROUND(E116*U116,2)</f>
        <v>0.02</v>
      </c>
      <c r="W116" s="157"/>
      <c r="X116" s="157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176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290</v>
      </c>
      <c r="D118" s="158"/>
      <c r="E118" s="159">
        <v>1.8480000000000001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120</v>
      </c>
      <c r="D119" s="160"/>
      <c r="E119" s="161">
        <v>1.8480000000000001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18</v>
      </c>
      <c r="B120" s="176" t="s">
        <v>190</v>
      </c>
      <c r="C120" s="185" t="s">
        <v>191</v>
      </c>
      <c r="D120" s="177" t="s">
        <v>113</v>
      </c>
      <c r="E120" s="178">
        <v>2.7720000000000002E-2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0.26</v>
      </c>
      <c r="V120" s="157">
        <f>ROUND(E120*U120,2)</f>
        <v>0.01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176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192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292</v>
      </c>
      <c r="D123" s="158"/>
      <c r="E123" s="159">
        <v>2.7720000000000002E-2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2.7720000000000002E-2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19</v>
      </c>
      <c r="B125" s="176" t="s">
        <v>194</v>
      </c>
      <c r="C125" s="185" t="s">
        <v>195</v>
      </c>
      <c r="D125" s="177" t="s">
        <v>113</v>
      </c>
      <c r="E125" s="178">
        <v>3.7000000000000002E-3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4.9870000000000001</v>
      </c>
      <c r="V125" s="157">
        <f>ROUND(E125*U125,2)</f>
        <v>0.02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176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196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293</v>
      </c>
      <c r="D128" s="158"/>
      <c r="E128" s="159">
        <v>3.7000000000000002E-3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3.7000000000000002E-3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20</v>
      </c>
      <c r="B130" s="176" t="s">
        <v>294</v>
      </c>
      <c r="C130" s="185" t="s">
        <v>295</v>
      </c>
      <c r="D130" s="177" t="s">
        <v>227</v>
      </c>
      <c r="E130" s="178">
        <v>9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0</v>
      </c>
      <c r="O130" s="180">
        <f>ROUND(E130*N130,2)</f>
        <v>0</v>
      </c>
      <c r="P130" s="180">
        <v>0</v>
      </c>
      <c r="Q130" s="180">
        <f>ROUND(E130*P130,2)</f>
        <v>0</v>
      </c>
      <c r="R130" s="180"/>
      <c r="S130" s="180" t="s">
        <v>114</v>
      </c>
      <c r="T130" s="181" t="s">
        <v>114</v>
      </c>
      <c r="U130" s="157">
        <v>5.5E-2</v>
      </c>
      <c r="V130" s="157">
        <f>ROUND(E130*U130,2)</f>
        <v>0.5</v>
      </c>
      <c r="W130" s="157"/>
      <c r="X130" s="157" t="s">
        <v>115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265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266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296</v>
      </c>
      <c r="D133" s="158"/>
      <c r="E133" s="159">
        <v>9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9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21</v>
      </c>
      <c r="B135" s="176" t="s">
        <v>297</v>
      </c>
      <c r="C135" s="185" t="s">
        <v>298</v>
      </c>
      <c r="D135" s="177" t="s">
        <v>170</v>
      </c>
      <c r="E135" s="178">
        <v>2.25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0.33</v>
      </c>
      <c r="Q135" s="180">
        <f>ROUND(E135*P135,2)</f>
        <v>0.74</v>
      </c>
      <c r="R135" s="180"/>
      <c r="S135" s="180" t="s">
        <v>114</v>
      </c>
      <c r="T135" s="181" t="s">
        <v>114</v>
      </c>
      <c r="U135" s="157">
        <v>0.625</v>
      </c>
      <c r="V135" s="157">
        <f>ROUND(E135*U135,2)</f>
        <v>1.41</v>
      </c>
      <c r="W135" s="157"/>
      <c r="X135" s="157" t="s">
        <v>115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265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266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6" t="s">
        <v>299</v>
      </c>
      <c r="D138" s="158"/>
      <c r="E138" s="159">
        <v>2.25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120</v>
      </c>
      <c r="D139" s="160"/>
      <c r="E139" s="161">
        <v>2.25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1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22</v>
      </c>
      <c r="B140" s="176" t="s">
        <v>300</v>
      </c>
      <c r="C140" s="185" t="s">
        <v>301</v>
      </c>
      <c r="D140" s="177" t="s">
        <v>170</v>
      </c>
      <c r="E140" s="178">
        <v>2.25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0.33</v>
      </c>
      <c r="Q140" s="180">
        <f>ROUND(E140*P140,2)</f>
        <v>0.74</v>
      </c>
      <c r="R140" s="180"/>
      <c r="S140" s="180" t="s">
        <v>114</v>
      </c>
      <c r="T140" s="181" t="s">
        <v>114</v>
      </c>
      <c r="U140" s="157">
        <v>0.52649999999999997</v>
      </c>
      <c r="V140" s="157">
        <f>ROUND(E140*U140,2)</f>
        <v>1.18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302</v>
      </c>
      <c r="D141" s="158"/>
      <c r="E141" s="159">
        <v>2.25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120</v>
      </c>
      <c r="D142" s="160"/>
      <c r="E142" s="161">
        <v>2.25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5">
        <v>23</v>
      </c>
      <c r="B143" s="176" t="s">
        <v>303</v>
      </c>
      <c r="C143" s="185" t="s">
        <v>304</v>
      </c>
      <c r="D143" s="177" t="s">
        <v>170</v>
      </c>
      <c r="E143" s="178">
        <v>2.25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</v>
      </c>
      <c r="O143" s="180">
        <f>ROUND(E143*N143,2)</f>
        <v>0</v>
      </c>
      <c r="P143" s="180">
        <v>0.44</v>
      </c>
      <c r="Q143" s="180">
        <f>ROUND(E143*P143,2)</f>
        <v>0.99</v>
      </c>
      <c r="R143" s="180"/>
      <c r="S143" s="180" t="s">
        <v>114</v>
      </c>
      <c r="T143" s="181" t="s">
        <v>114</v>
      </c>
      <c r="U143" s="157">
        <v>0.376</v>
      </c>
      <c r="V143" s="157">
        <f>ROUND(E143*U143,2)</f>
        <v>0.85</v>
      </c>
      <c r="W143" s="157"/>
      <c r="X143" s="157" t="s">
        <v>115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302</v>
      </c>
      <c r="D144" s="158"/>
      <c r="E144" s="159">
        <v>2.25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5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120</v>
      </c>
      <c r="D145" s="160"/>
      <c r="E145" s="161">
        <v>2.25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1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69" t="s">
        <v>109</v>
      </c>
      <c r="B146" s="170" t="s">
        <v>67</v>
      </c>
      <c r="C146" s="184" t="s">
        <v>68</v>
      </c>
      <c r="D146" s="171"/>
      <c r="E146" s="172"/>
      <c r="F146" s="173"/>
      <c r="G146" s="173">
        <f>SUMIF(AG147:AG154,"&lt;&gt;NOR",G147:G154)</f>
        <v>0</v>
      </c>
      <c r="H146" s="173"/>
      <c r="I146" s="173">
        <f>SUM(I147:I154)</f>
        <v>0</v>
      </c>
      <c r="J146" s="173"/>
      <c r="K146" s="173">
        <f>SUM(K147:K154)</f>
        <v>0</v>
      </c>
      <c r="L146" s="173"/>
      <c r="M146" s="173">
        <f>SUM(M147:M154)</f>
        <v>0</v>
      </c>
      <c r="N146" s="173"/>
      <c r="O146" s="173">
        <f>SUM(O147:O154)</f>
        <v>2.75</v>
      </c>
      <c r="P146" s="173"/>
      <c r="Q146" s="173">
        <f>SUM(Q147:Q154)</f>
        <v>0</v>
      </c>
      <c r="R146" s="173"/>
      <c r="S146" s="173"/>
      <c r="T146" s="174"/>
      <c r="U146" s="168"/>
      <c r="V146" s="168">
        <f>SUM(V147:V154)</f>
        <v>0.71</v>
      </c>
      <c r="W146" s="168"/>
      <c r="X146" s="168"/>
      <c r="AG146" t="s">
        <v>110</v>
      </c>
    </row>
    <row r="147" spans="1:60" outlineLevel="1" x14ac:dyDescent="0.2">
      <c r="A147" s="175">
        <v>24</v>
      </c>
      <c r="B147" s="176" t="s">
        <v>305</v>
      </c>
      <c r="C147" s="185" t="s">
        <v>306</v>
      </c>
      <c r="D147" s="177" t="s">
        <v>170</v>
      </c>
      <c r="E147" s="178">
        <v>2.25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1.2220200000000001</v>
      </c>
      <c r="O147" s="180">
        <f>ROUND(E147*N147,2)</f>
        <v>2.75</v>
      </c>
      <c r="P147" s="180">
        <v>0</v>
      </c>
      <c r="Q147" s="180">
        <f>ROUND(E147*P147,2)</f>
        <v>0</v>
      </c>
      <c r="R147" s="180"/>
      <c r="S147" s="180" t="s">
        <v>114</v>
      </c>
      <c r="T147" s="181" t="s">
        <v>114</v>
      </c>
      <c r="U147" s="157">
        <v>0.31405</v>
      </c>
      <c r="V147" s="157">
        <f>ROUND(E147*U147,2)</f>
        <v>0.71</v>
      </c>
      <c r="W147" s="157"/>
      <c r="X147" s="157" t="s">
        <v>307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308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74" t="s">
        <v>309</v>
      </c>
      <c r="D148" s="275"/>
      <c r="E148" s="275"/>
      <c r="F148" s="275"/>
      <c r="G148" s="275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83" t="s">
        <v>310</v>
      </c>
      <c r="D149" s="284"/>
      <c r="E149" s="284"/>
      <c r="F149" s="284"/>
      <c r="G149" s="284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283" t="s">
        <v>311</v>
      </c>
      <c r="D150" s="284"/>
      <c r="E150" s="284"/>
      <c r="F150" s="284"/>
      <c r="G150" s="284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142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83" t="s">
        <v>312</v>
      </c>
      <c r="D151" s="284"/>
      <c r="E151" s="284"/>
      <c r="F151" s="284"/>
      <c r="G151" s="284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142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6" t="s">
        <v>313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302</v>
      </c>
      <c r="D153" s="158"/>
      <c r="E153" s="159">
        <v>2.25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120</v>
      </c>
      <c r="D154" s="160"/>
      <c r="E154" s="161">
        <v>2.25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1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x14ac:dyDescent="0.2">
      <c r="A155" s="169" t="s">
        <v>109</v>
      </c>
      <c r="B155" s="170" t="s">
        <v>69</v>
      </c>
      <c r="C155" s="184" t="s">
        <v>70</v>
      </c>
      <c r="D155" s="171"/>
      <c r="E155" s="172"/>
      <c r="F155" s="173"/>
      <c r="G155" s="173">
        <f>SUMIF(AG156:AG159,"&lt;&gt;NOR",G156:G159)</f>
        <v>0</v>
      </c>
      <c r="H155" s="173"/>
      <c r="I155" s="173">
        <f>SUM(I156:I159)</f>
        <v>0</v>
      </c>
      <c r="J155" s="173"/>
      <c r="K155" s="173">
        <f>SUM(K156:K159)</f>
        <v>0</v>
      </c>
      <c r="L155" s="173"/>
      <c r="M155" s="173">
        <f>SUM(M156:M159)</f>
        <v>0</v>
      </c>
      <c r="N155" s="173"/>
      <c r="O155" s="173">
        <f>SUM(O156:O159)</f>
        <v>0.08</v>
      </c>
      <c r="P155" s="173"/>
      <c r="Q155" s="173">
        <f>SUM(Q156:Q159)</f>
        <v>0</v>
      </c>
      <c r="R155" s="173"/>
      <c r="S155" s="173"/>
      <c r="T155" s="174"/>
      <c r="U155" s="168"/>
      <c r="V155" s="168">
        <f>SUM(V156:V159)</f>
        <v>3.74</v>
      </c>
      <c r="W155" s="168"/>
      <c r="X155" s="168"/>
      <c r="AG155" t="s">
        <v>110</v>
      </c>
    </row>
    <row r="156" spans="1:60" outlineLevel="1" x14ac:dyDescent="0.2">
      <c r="A156" s="175">
        <v>25</v>
      </c>
      <c r="B156" s="176" t="s">
        <v>314</v>
      </c>
      <c r="C156" s="185" t="s">
        <v>315</v>
      </c>
      <c r="D156" s="177" t="s">
        <v>227</v>
      </c>
      <c r="E156" s="178">
        <v>18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4.3E-3</v>
      </c>
      <c r="O156" s="180">
        <f>ROUND(E156*N156,2)</f>
        <v>0.08</v>
      </c>
      <c r="P156" s="180">
        <v>0</v>
      </c>
      <c r="Q156" s="180">
        <f>ROUND(E156*P156,2)</f>
        <v>0</v>
      </c>
      <c r="R156" s="180"/>
      <c r="S156" s="180" t="s">
        <v>232</v>
      </c>
      <c r="T156" s="181" t="s">
        <v>114</v>
      </c>
      <c r="U156" s="157">
        <v>0.20799999999999999</v>
      </c>
      <c r="V156" s="157">
        <f>ROUND(E156*U156,2)</f>
        <v>3.74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313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316</v>
      </c>
      <c r="D158" s="158"/>
      <c r="E158" s="159">
        <v>18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5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120</v>
      </c>
      <c r="D159" s="160"/>
      <c r="E159" s="161">
        <v>18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9" t="s">
        <v>109</v>
      </c>
      <c r="B160" s="170" t="s">
        <v>73</v>
      </c>
      <c r="C160" s="184" t="s">
        <v>74</v>
      </c>
      <c r="D160" s="171"/>
      <c r="E160" s="172"/>
      <c r="F160" s="173"/>
      <c r="G160" s="173">
        <f>SUMIF(AG161:AG161,"&lt;&gt;NOR",G161:G161)</f>
        <v>0</v>
      </c>
      <c r="H160" s="173"/>
      <c r="I160" s="173">
        <f>SUM(I161:I161)</f>
        <v>0</v>
      </c>
      <c r="J160" s="173"/>
      <c r="K160" s="173">
        <f>SUM(K161:K161)</f>
        <v>0</v>
      </c>
      <c r="L160" s="173"/>
      <c r="M160" s="173">
        <f>SUM(M161:M161)</f>
        <v>0</v>
      </c>
      <c r="N160" s="173"/>
      <c r="O160" s="173">
        <f>SUM(O161:O161)</f>
        <v>0</v>
      </c>
      <c r="P160" s="173"/>
      <c r="Q160" s="173">
        <f>SUM(Q161:Q161)</f>
        <v>0</v>
      </c>
      <c r="R160" s="173"/>
      <c r="S160" s="173"/>
      <c r="T160" s="174"/>
      <c r="U160" s="168"/>
      <c r="V160" s="168">
        <f>SUM(V161:V161)</f>
        <v>0.66</v>
      </c>
      <c r="W160" s="168"/>
      <c r="X160" s="168"/>
      <c r="AG160" t="s">
        <v>110</v>
      </c>
    </row>
    <row r="161" spans="1:60" outlineLevel="1" x14ac:dyDescent="0.2">
      <c r="A161" s="195">
        <v>26</v>
      </c>
      <c r="B161" s="196" t="s">
        <v>253</v>
      </c>
      <c r="C161" s="202" t="s">
        <v>317</v>
      </c>
      <c r="D161" s="197" t="s">
        <v>157</v>
      </c>
      <c r="E161" s="198">
        <v>1.70106</v>
      </c>
      <c r="F161" s="199"/>
      <c r="G161" s="200">
        <f>ROUND(E161*F161,2)</f>
        <v>0</v>
      </c>
      <c r="H161" s="199"/>
      <c r="I161" s="200">
        <f>ROUND(E161*H161,2)</f>
        <v>0</v>
      </c>
      <c r="J161" s="199"/>
      <c r="K161" s="200">
        <f>ROUND(E161*J161,2)</f>
        <v>0</v>
      </c>
      <c r="L161" s="200">
        <v>21</v>
      </c>
      <c r="M161" s="200">
        <f>G161*(1+L161/100)</f>
        <v>0</v>
      </c>
      <c r="N161" s="200">
        <v>0</v>
      </c>
      <c r="O161" s="200">
        <f>ROUND(E161*N161,2)</f>
        <v>0</v>
      </c>
      <c r="P161" s="200">
        <v>0</v>
      </c>
      <c r="Q161" s="200">
        <f>ROUND(E161*P161,2)</f>
        <v>0</v>
      </c>
      <c r="R161" s="200"/>
      <c r="S161" s="200" t="s">
        <v>114</v>
      </c>
      <c r="T161" s="201" t="s">
        <v>114</v>
      </c>
      <c r="U161" s="157">
        <v>0.39</v>
      </c>
      <c r="V161" s="157">
        <f>ROUND(E161*U161,2)</f>
        <v>0.66</v>
      </c>
      <c r="W161" s="157"/>
      <c r="X161" s="157" t="s">
        <v>255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256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9" t="s">
        <v>109</v>
      </c>
      <c r="B162" s="170" t="s">
        <v>76</v>
      </c>
      <c r="C162" s="184" t="s">
        <v>77</v>
      </c>
      <c r="D162" s="171"/>
      <c r="E162" s="172"/>
      <c r="F162" s="173"/>
      <c r="G162" s="173">
        <f>SUMIF(AG163:AG179,"&lt;&gt;NOR",G163:G179)</f>
        <v>0</v>
      </c>
      <c r="H162" s="173"/>
      <c r="I162" s="173">
        <f>SUM(I163:I179)</f>
        <v>0</v>
      </c>
      <c r="J162" s="173"/>
      <c r="K162" s="173">
        <f>SUM(K163:K179)</f>
        <v>0</v>
      </c>
      <c r="L162" s="173"/>
      <c r="M162" s="173">
        <f>SUM(M163:M179)</f>
        <v>0</v>
      </c>
      <c r="N162" s="173"/>
      <c r="O162" s="173">
        <f>SUM(O163:O179)</f>
        <v>0</v>
      </c>
      <c r="P162" s="173"/>
      <c r="Q162" s="173">
        <f>SUM(Q163:Q179)</f>
        <v>0</v>
      </c>
      <c r="R162" s="173"/>
      <c r="S162" s="173"/>
      <c r="T162" s="174"/>
      <c r="U162" s="168"/>
      <c r="V162" s="168">
        <f>SUM(V163:V179)</f>
        <v>0</v>
      </c>
      <c r="W162" s="168"/>
      <c r="X162" s="168"/>
      <c r="AG162" t="s">
        <v>110</v>
      </c>
    </row>
    <row r="163" spans="1:60" outlineLevel="1" x14ac:dyDescent="0.2">
      <c r="A163" s="195">
        <v>27</v>
      </c>
      <c r="B163" s="196" t="s">
        <v>318</v>
      </c>
      <c r="C163" s="202" t="s">
        <v>319</v>
      </c>
      <c r="D163" s="197" t="s">
        <v>227</v>
      </c>
      <c r="E163" s="198">
        <v>6</v>
      </c>
      <c r="F163" s="199"/>
      <c r="G163" s="200">
        <f t="shared" ref="G163:G179" si="0">ROUND(E163*F163,2)</f>
        <v>0</v>
      </c>
      <c r="H163" s="199"/>
      <c r="I163" s="200">
        <f t="shared" ref="I163:I179" si="1">ROUND(E163*H163,2)</f>
        <v>0</v>
      </c>
      <c r="J163" s="199"/>
      <c r="K163" s="200">
        <f t="shared" ref="K163:K179" si="2">ROUND(E163*J163,2)</f>
        <v>0</v>
      </c>
      <c r="L163" s="200">
        <v>21</v>
      </c>
      <c r="M163" s="200">
        <f t="shared" ref="M163:M179" si="3">G163*(1+L163/100)</f>
        <v>0</v>
      </c>
      <c r="N163" s="200">
        <v>0</v>
      </c>
      <c r="O163" s="200">
        <f t="shared" ref="O163:O179" si="4">ROUND(E163*N163,2)</f>
        <v>0</v>
      </c>
      <c r="P163" s="200">
        <v>0</v>
      </c>
      <c r="Q163" s="200">
        <f t="shared" ref="Q163:Q179" si="5">ROUND(E163*P163,2)</f>
        <v>0</v>
      </c>
      <c r="R163" s="200"/>
      <c r="S163" s="200" t="s">
        <v>232</v>
      </c>
      <c r="T163" s="201" t="s">
        <v>233</v>
      </c>
      <c r="U163" s="157">
        <v>0</v>
      </c>
      <c r="V163" s="157">
        <f t="shared" ref="V163:V179" si="6">ROUND(E163*U163,2)</f>
        <v>0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320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95">
        <v>28</v>
      </c>
      <c r="B164" s="196" t="s">
        <v>321</v>
      </c>
      <c r="C164" s="202" t="s">
        <v>322</v>
      </c>
      <c r="D164" s="197" t="s">
        <v>227</v>
      </c>
      <c r="E164" s="198">
        <v>12</v>
      </c>
      <c r="F164" s="199"/>
      <c r="G164" s="200">
        <f t="shared" si="0"/>
        <v>0</v>
      </c>
      <c r="H164" s="199"/>
      <c r="I164" s="200">
        <f t="shared" si="1"/>
        <v>0</v>
      </c>
      <c r="J164" s="199"/>
      <c r="K164" s="200">
        <f t="shared" si="2"/>
        <v>0</v>
      </c>
      <c r="L164" s="200">
        <v>21</v>
      </c>
      <c r="M164" s="200">
        <f t="shared" si="3"/>
        <v>0</v>
      </c>
      <c r="N164" s="200">
        <v>0</v>
      </c>
      <c r="O164" s="200">
        <f t="shared" si="4"/>
        <v>0</v>
      </c>
      <c r="P164" s="200">
        <v>0</v>
      </c>
      <c r="Q164" s="200">
        <f t="shared" si="5"/>
        <v>0</v>
      </c>
      <c r="R164" s="200"/>
      <c r="S164" s="200" t="s">
        <v>232</v>
      </c>
      <c r="T164" s="201" t="s">
        <v>233</v>
      </c>
      <c r="U164" s="157">
        <v>0</v>
      </c>
      <c r="V164" s="157">
        <f t="shared" si="6"/>
        <v>0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320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95">
        <v>29</v>
      </c>
      <c r="B165" s="196" t="s">
        <v>323</v>
      </c>
      <c r="C165" s="202" t="s">
        <v>324</v>
      </c>
      <c r="D165" s="197" t="s">
        <v>227</v>
      </c>
      <c r="E165" s="198">
        <v>12</v>
      </c>
      <c r="F165" s="199"/>
      <c r="G165" s="200">
        <f t="shared" si="0"/>
        <v>0</v>
      </c>
      <c r="H165" s="199"/>
      <c r="I165" s="200">
        <f t="shared" si="1"/>
        <v>0</v>
      </c>
      <c r="J165" s="199"/>
      <c r="K165" s="200">
        <f t="shared" si="2"/>
        <v>0</v>
      </c>
      <c r="L165" s="200">
        <v>21</v>
      </c>
      <c r="M165" s="200">
        <f t="shared" si="3"/>
        <v>0</v>
      </c>
      <c r="N165" s="200">
        <v>0</v>
      </c>
      <c r="O165" s="200">
        <f t="shared" si="4"/>
        <v>0</v>
      </c>
      <c r="P165" s="200">
        <v>0</v>
      </c>
      <c r="Q165" s="200">
        <f t="shared" si="5"/>
        <v>0</v>
      </c>
      <c r="R165" s="200"/>
      <c r="S165" s="200" t="s">
        <v>232</v>
      </c>
      <c r="T165" s="201" t="s">
        <v>233</v>
      </c>
      <c r="U165" s="157">
        <v>0</v>
      </c>
      <c r="V165" s="157">
        <f t="shared" si="6"/>
        <v>0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320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95">
        <v>30</v>
      </c>
      <c r="B166" s="196" t="s">
        <v>325</v>
      </c>
      <c r="C166" s="202" t="s">
        <v>326</v>
      </c>
      <c r="D166" s="197" t="s">
        <v>327</v>
      </c>
      <c r="E166" s="198">
        <v>19</v>
      </c>
      <c r="F166" s="199"/>
      <c r="G166" s="200">
        <f t="shared" si="0"/>
        <v>0</v>
      </c>
      <c r="H166" s="199"/>
      <c r="I166" s="200">
        <f t="shared" si="1"/>
        <v>0</v>
      </c>
      <c r="J166" s="199"/>
      <c r="K166" s="200">
        <f t="shared" si="2"/>
        <v>0</v>
      </c>
      <c r="L166" s="200">
        <v>21</v>
      </c>
      <c r="M166" s="200">
        <f t="shared" si="3"/>
        <v>0</v>
      </c>
      <c r="N166" s="200">
        <v>0</v>
      </c>
      <c r="O166" s="200">
        <f t="shared" si="4"/>
        <v>0</v>
      </c>
      <c r="P166" s="200">
        <v>0</v>
      </c>
      <c r="Q166" s="200">
        <f t="shared" si="5"/>
        <v>0</v>
      </c>
      <c r="R166" s="200"/>
      <c r="S166" s="200" t="s">
        <v>232</v>
      </c>
      <c r="T166" s="201" t="s">
        <v>233</v>
      </c>
      <c r="U166" s="157">
        <v>0</v>
      </c>
      <c r="V166" s="157">
        <f t="shared" si="6"/>
        <v>0</v>
      </c>
      <c r="W166" s="157"/>
      <c r="X166" s="157" t="s">
        <v>115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320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2.5" outlineLevel="1" x14ac:dyDescent="0.2">
      <c r="A167" s="195">
        <v>31</v>
      </c>
      <c r="B167" s="196" t="s">
        <v>328</v>
      </c>
      <c r="C167" s="202" t="s">
        <v>329</v>
      </c>
      <c r="D167" s="197" t="s">
        <v>327</v>
      </c>
      <c r="E167" s="198">
        <v>1</v>
      </c>
      <c r="F167" s="199"/>
      <c r="G167" s="200">
        <f t="shared" si="0"/>
        <v>0</v>
      </c>
      <c r="H167" s="199"/>
      <c r="I167" s="200">
        <f t="shared" si="1"/>
        <v>0</v>
      </c>
      <c r="J167" s="199"/>
      <c r="K167" s="200">
        <f t="shared" si="2"/>
        <v>0</v>
      </c>
      <c r="L167" s="200">
        <v>21</v>
      </c>
      <c r="M167" s="200">
        <f t="shared" si="3"/>
        <v>0</v>
      </c>
      <c r="N167" s="200">
        <v>0</v>
      </c>
      <c r="O167" s="200">
        <f t="shared" si="4"/>
        <v>0</v>
      </c>
      <c r="P167" s="200">
        <v>0</v>
      </c>
      <c r="Q167" s="200">
        <f t="shared" si="5"/>
        <v>0</v>
      </c>
      <c r="R167" s="200"/>
      <c r="S167" s="200" t="s">
        <v>232</v>
      </c>
      <c r="T167" s="201" t="s">
        <v>233</v>
      </c>
      <c r="U167" s="157">
        <v>0</v>
      </c>
      <c r="V167" s="157">
        <f t="shared" si="6"/>
        <v>0</v>
      </c>
      <c r="W167" s="157"/>
      <c r="X167" s="157" t="s">
        <v>115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320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ht="33.75" outlineLevel="1" x14ac:dyDescent="0.2">
      <c r="A168" s="195">
        <v>32</v>
      </c>
      <c r="B168" s="196" t="s">
        <v>330</v>
      </c>
      <c r="C168" s="202" t="s">
        <v>331</v>
      </c>
      <c r="D168" s="197" t="s">
        <v>327</v>
      </c>
      <c r="E168" s="198">
        <v>1</v>
      </c>
      <c r="F168" s="199"/>
      <c r="G168" s="200">
        <f t="shared" si="0"/>
        <v>0</v>
      </c>
      <c r="H168" s="199"/>
      <c r="I168" s="200">
        <f t="shared" si="1"/>
        <v>0</v>
      </c>
      <c r="J168" s="199"/>
      <c r="K168" s="200">
        <f t="shared" si="2"/>
        <v>0</v>
      </c>
      <c r="L168" s="200">
        <v>21</v>
      </c>
      <c r="M168" s="200">
        <f t="shared" si="3"/>
        <v>0</v>
      </c>
      <c r="N168" s="200">
        <v>0</v>
      </c>
      <c r="O168" s="200">
        <f t="shared" si="4"/>
        <v>0</v>
      </c>
      <c r="P168" s="200">
        <v>0</v>
      </c>
      <c r="Q168" s="200">
        <f t="shared" si="5"/>
        <v>0</v>
      </c>
      <c r="R168" s="200"/>
      <c r="S168" s="200" t="s">
        <v>232</v>
      </c>
      <c r="T168" s="201" t="s">
        <v>233</v>
      </c>
      <c r="U168" s="157">
        <v>0</v>
      </c>
      <c r="V168" s="157">
        <f t="shared" si="6"/>
        <v>0</v>
      </c>
      <c r="W168" s="157"/>
      <c r="X168" s="157" t="s">
        <v>159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332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95">
        <v>33</v>
      </c>
      <c r="B169" s="196" t="s">
        <v>333</v>
      </c>
      <c r="C169" s="202" t="s">
        <v>334</v>
      </c>
      <c r="D169" s="197" t="s">
        <v>327</v>
      </c>
      <c r="E169" s="198">
        <v>1</v>
      </c>
      <c r="F169" s="199"/>
      <c r="G169" s="200">
        <f t="shared" si="0"/>
        <v>0</v>
      </c>
      <c r="H169" s="199"/>
      <c r="I169" s="200">
        <f t="shared" si="1"/>
        <v>0</v>
      </c>
      <c r="J169" s="199"/>
      <c r="K169" s="200">
        <f t="shared" si="2"/>
        <v>0</v>
      </c>
      <c r="L169" s="200">
        <v>21</v>
      </c>
      <c r="M169" s="200">
        <f t="shared" si="3"/>
        <v>0</v>
      </c>
      <c r="N169" s="200">
        <v>0</v>
      </c>
      <c r="O169" s="200">
        <f t="shared" si="4"/>
        <v>0</v>
      </c>
      <c r="P169" s="200">
        <v>0</v>
      </c>
      <c r="Q169" s="200">
        <f t="shared" si="5"/>
        <v>0</v>
      </c>
      <c r="R169" s="200"/>
      <c r="S169" s="200" t="s">
        <v>232</v>
      </c>
      <c r="T169" s="201" t="s">
        <v>233</v>
      </c>
      <c r="U169" s="157">
        <v>0</v>
      </c>
      <c r="V169" s="157">
        <f t="shared" si="6"/>
        <v>0</v>
      </c>
      <c r="W169" s="157"/>
      <c r="X169" s="157" t="s">
        <v>159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332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95">
        <v>34</v>
      </c>
      <c r="B170" s="196" t="s">
        <v>335</v>
      </c>
      <c r="C170" s="202" t="s">
        <v>336</v>
      </c>
      <c r="D170" s="197" t="s">
        <v>227</v>
      </c>
      <c r="E170" s="198">
        <v>16</v>
      </c>
      <c r="F170" s="199"/>
      <c r="G170" s="200">
        <f t="shared" si="0"/>
        <v>0</v>
      </c>
      <c r="H170" s="199"/>
      <c r="I170" s="200">
        <f t="shared" si="1"/>
        <v>0</v>
      </c>
      <c r="J170" s="199"/>
      <c r="K170" s="200">
        <f t="shared" si="2"/>
        <v>0</v>
      </c>
      <c r="L170" s="200">
        <v>21</v>
      </c>
      <c r="M170" s="200">
        <f t="shared" si="3"/>
        <v>0</v>
      </c>
      <c r="N170" s="200">
        <v>0</v>
      </c>
      <c r="O170" s="200">
        <f t="shared" si="4"/>
        <v>0</v>
      </c>
      <c r="P170" s="200">
        <v>0</v>
      </c>
      <c r="Q170" s="200">
        <f t="shared" si="5"/>
        <v>0</v>
      </c>
      <c r="R170" s="200"/>
      <c r="S170" s="200" t="s">
        <v>232</v>
      </c>
      <c r="T170" s="201" t="s">
        <v>233</v>
      </c>
      <c r="U170" s="157">
        <v>0</v>
      </c>
      <c r="V170" s="157">
        <f t="shared" si="6"/>
        <v>0</v>
      </c>
      <c r="W170" s="157"/>
      <c r="X170" s="157" t="s">
        <v>115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320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95">
        <v>35</v>
      </c>
      <c r="B171" s="196" t="s">
        <v>337</v>
      </c>
      <c r="C171" s="202" t="s">
        <v>338</v>
      </c>
      <c r="D171" s="197" t="s">
        <v>227</v>
      </c>
      <c r="E171" s="198">
        <v>4</v>
      </c>
      <c r="F171" s="199"/>
      <c r="G171" s="200">
        <f t="shared" si="0"/>
        <v>0</v>
      </c>
      <c r="H171" s="199"/>
      <c r="I171" s="200">
        <f t="shared" si="1"/>
        <v>0</v>
      </c>
      <c r="J171" s="199"/>
      <c r="K171" s="200">
        <f t="shared" si="2"/>
        <v>0</v>
      </c>
      <c r="L171" s="200">
        <v>21</v>
      </c>
      <c r="M171" s="200">
        <f t="shared" si="3"/>
        <v>0</v>
      </c>
      <c r="N171" s="200">
        <v>0</v>
      </c>
      <c r="O171" s="200">
        <f t="shared" si="4"/>
        <v>0</v>
      </c>
      <c r="P171" s="200">
        <v>0</v>
      </c>
      <c r="Q171" s="200">
        <f t="shared" si="5"/>
        <v>0</v>
      </c>
      <c r="R171" s="200"/>
      <c r="S171" s="200" t="s">
        <v>232</v>
      </c>
      <c r="T171" s="201" t="s">
        <v>233</v>
      </c>
      <c r="U171" s="157">
        <v>0</v>
      </c>
      <c r="V171" s="157">
        <f t="shared" si="6"/>
        <v>0</v>
      </c>
      <c r="W171" s="157"/>
      <c r="X171" s="157" t="s">
        <v>115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320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95">
        <v>36</v>
      </c>
      <c r="B172" s="196" t="s">
        <v>339</v>
      </c>
      <c r="C172" s="202" t="s">
        <v>340</v>
      </c>
      <c r="D172" s="197" t="s">
        <v>227</v>
      </c>
      <c r="E172" s="198">
        <v>15</v>
      </c>
      <c r="F172" s="199"/>
      <c r="G172" s="200">
        <f t="shared" si="0"/>
        <v>0</v>
      </c>
      <c r="H172" s="199"/>
      <c r="I172" s="200">
        <f t="shared" si="1"/>
        <v>0</v>
      </c>
      <c r="J172" s="199"/>
      <c r="K172" s="200">
        <f t="shared" si="2"/>
        <v>0</v>
      </c>
      <c r="L172" s="200">
        <v>21</v>
      </c>
      <c r="M172" s="200">
        <f t="shared" si="3"/>
        <v>0</v>
      </c>
      <c r="N172" s="200">
        <v>0</v>
      </c>
      <c r="O172" s="200">
        <f t="shared" si="4"/>
        <v>0</v>
      </c>
      <c r="P172" s="200">
        <v>0</v>
      </c>
      <c r="Q172" s="200">
        <f t="shared" si="5"/>
        <v>0</v>
      </c>
      <c r="R172" s="200"/>
      <c r="S172" s="200" t="s">
        <v>232</v>
      </c>
      <c r="T172" s="201" t="s">
        <v>233</v>
      </c>
      <c r="U172" s="157">
        <v>0</v>
      </c>
      <c r="V172" s="157">
        <f t="shared" si="6"/>
        <v>0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320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95">
        <v>37</v>
      </c>
      <c r="B173" s="196" t="s">
        <v>341</v>
      </c>
      <c r="C173" s="202" t="s">
        <v>342</v>
      </c>
      <c r="D173" s="197" t="s">
        <v>227</v>
      </c>
      <c r="E173" s="198">
        <v>5</v>
      </c>
      <c r="F173" s="199"/>
      <c r="G173" s="200">
        <f t="shared" si="0"/>
        <v>0</v>
      </c>
      <c r="H173" s="199"/>
      <c r="I173" s="200">
        <f t="shared" si="1"/>
        <v>0</v>
      </c>
      <c r="J173" s="199"/>
      <c r="K173" s="200">
        <f t="shared" si="2"/>
        <v>0</v>
      </c>
      <c r="L173" s="200">
        <v>21</v>
      </c>
      <c r="M173" s="200">
        <f t="shared" si="3"/>
        <v>0</v>
      </c>
      <c r="N173" s="200">
        <v>0</v>
      </c>
      <c r="O173" s="200">
        <f t="shared" si="4"/>
        <v>0</v>
      </c>
      <c r="P173" s="200">
        <v>0</v>
      </c>
      <c r="Q173" s="200">
        <f t="shared" si="5"/>
        <v>0</v>
      </c>
      <c r="R173" s="200"/>
      <c r="S173" s="200" t="s">
        <v>232</v>
      </c>
      <c r="T173" s="201" t="s">
        <v>233</v>
      </c>
      <c r="U173" s="157">
        <v>0</v>
      </c>
      <c r="V173" s="157">
        <f t="shared" si="6"/>
        <v>0</v>
      </c>
      <c r="W173" s="157"/>
      <c r="X173" s="157" t="s">
        <v>115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320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95">
        <v>38</v>
      </c>
      <c r="B174" s="196" t="s">
        <v>343</v>
      </c>
      <c r="C174" s="202" t="s">
        <v>344</v>
      </c>
      <c r="D174" s="197" t="s">
        <v>327</v>
      </c>
      <c r="E174" s="198">
        <v>6</v>
      </c>
      <c r="F174" s="199"/>
      <c r="G174" s="200">
        <f t="shared" si="0"/>
        <v>0</v>
      </c>
      <c r="H174" s="199"/>
      <c r="I174" s="200">
        <f t="shared" si="1"/>
        <v>0</v>
      </c>
      <c r="J174" s="199"/>
      <c r="K174" s="200">
        <f t="shared" si="2"/>
        <v>0</v>
      </c>
      <c r="L174" s="200">
        <v>21</v>
      </c>
      <c r="M174" s="200">
        <f t="shared" si="3"/>
        <v>0</v>
      </c>
      <c r="N174" s="200">
        <v>0</v>
      </c>
      <c r="O174" s="200">
        <f t="shared" si="4"/>
        <v>0</v>
      </c>
      <c r="P174" s="200">
        <v>0</v>
      </c>
      <c r="Q174" s="200">
        <f t="shared" si="5"/>
        <v>0</v>
      </c>
      <c r="R174" s="200"/>
      <c r="S174" s="200" t="s">
        <v>232</v>
      </c>
      <c r="T174" s="201" t="s">
        <v>233</v>
      </c>
      <c r="U174" s="157">
        <v>0</v>
      </c>
      <c r="V174" s="157">
        <f t="shared" si="6"/>
        <v>0</v>
      </c>
      <c r="W174" s="157"/>
      <c r="X174" s="157" t="s">
        <v>115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320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95">
        <v>39</v>
      </c>
      <c r="B175" s="196" t="s">
        <v>345</v>
      </c>
      <c r="C175" s="202" t="s">
        <v>346</v>
      </c>
      <c r="D175" s="197" t="s">
        <v>327</v>
      </c>
      <c r="E175" s="198">
        <v>1</v>
      </c>
      <c r="F175" s="199"/>
      <c r="G175" s="200">
        <f t="shared" si="0"/>
        <v>0</v>
      </c>
      <c r="H175" s="199"/>
      <c r="I175" s="200">
        <f t="shared" si="1"/>
        <v>0</v>
      </c>
      <c r="J175" s="199"/>
      <c r="K175" s="200">
        <f t="shared" si="2"/>
        <v>0</v>
      </c>
      <c r="L175" s="200">
        <v>21</v>
      </c>
      <c r="M175" s="200">
        <f t="shared" si="3"/>
        <v>0</v>
      </c>
      <c r="N175" s="200">
        <v>0</v>
      </c>
      <c r="O175" s="200">
        <f t="shared" si="4"/>
        <v>0</v>
      </c>
      <c r="P175" s="200">
        <v>0</v>
      </c>
      <c r="Q175" s="200">
        <f t="shared" si="5"/>
        <v>0</v>
      </c>
      <c r="R175" s="200"/>
      <c r="S175" s="200" t="s">
        <v>232</v>
      </c>
      <c r="T175" s="201" t="s">
        <v>233</v>
      </c>
      <c r="U175" s="157">
        <v>0</v>
      </c>
      <c r="V175" s="157">
        <f t="shared" si="6"/>
        <v>0</v>
      </c>
      <c r="W175" s="157"/>
      <c r="X175" s="157" t="s">
        <v>159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332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95">
        <v>40</v>
      </c>
      <c r="B176" s="196" t="s">
        <v>347</v>
      </c>
      <c r="C176" s="202" t="s">
        <v>348</v>
      </c>
      <c r="D176" s="197" t="s">
        <v>349</v>
      </c>
      <c r="E176" s="198">
        <v>1</v>
      </c>
      <c r="F176" s="199"/>
      <c r="G176" s="200">
        <f t="shared" si="0"/>
        <v>0</v>
      </c>
      <c r="H176" s="199"/>
      <c r="I176" s="200">
        <f t="shared" si="1"/>
        <v>0</v>
      </c>
      <c r="J176" s="199"/>
      <c r="K176" s="200">
        <f t="shared" si="2"/>
        <v>0</v>
      </c>
      <c r="L176" s="200">
        <v>21</v>
      </c>
      <c r="M176" s="200">
        <f t="shared" si="3"/>
        <v>0</v>
      </c>
      <c r="N176" s="200">
        <v>0</v>
      </c>
      <c r="O176" s="200">
        <f t="shared" si="4"/>
        <v>0</v>
      </c>
      <c r="P176" s="200">
        <v>0</v>
      </c>
      <c r="Q176" s="200">
        <f t="shared" si="5"/>
        <v>0</v>
      </c>
      <c r="R176" s="200"/>
      <c r="S176" s="200" t="s">
        <v>232</v>
      </c>
      <c r="T176" s="201" t="s">
        <v>233</v>
      </c>
      <c r="U176" s="157">
        <v>0</v>
      </c>
      <c r="V176" s="157">
        <f t="shared" si="6"/>
        <v>0</v>
      </c>
      <c r="W176" s="157"/>
      <c r="X176" s="157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320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95">
        <v>41</v>
      </c>
      <c r="B177" s="196" t="s">
        <v>350</v>
      </c>
      <c r="C177" s="202" t="s">
        <v>351</v>
      </c>
      <c r="D177" s="197" t="s">
        <v>349</v>
      </c>
      <c r="E177" s="198">
        <v>1</v>
      </c>
      <c r="F177" s="199"/>
      <c r="G177" s="200">
        <f t="shared" si="0"/>
        <v>0</v>
      </c>
      <c r="H177" s="199"/>
      <c r="I177" s="200">
        <f t="shared" si="1"/>
        <v>0</v>
      </c>
      <c r="J177" s="199"/>
      <c r="K177" s="200">
        <f t="shared" si="2"/>
        <v>0</v>
      </c>
      <c r="L177" s="200">
        <v>21</v>
      </c>
      <c r="M177" s="200">
        <f t="shared" si="3"/>
        <v>0</v>
      </c>
      <c r="N177" s="200">
        <v>0</v>
      </c>
      <c r="O177" s="200">
        <f t="shared" si="4"/>
        <v>0</v>
      </c>
      <c r="P177" s="200">
        <v>0</v>
      </c>
      <c r="Q177" s="200">
        <f t="shared" si="5"/>
        <v>0</v>
      </c>
      <c r="R177" s="200"/>
      <c r="S177" s="200" t="s">
        <v>232</v>
      </c>
      <c r="T177" s="201" t="s">
        <v>233</v>
      </c>
      <c r="U177" s="157">
        <v>0</v>
      </c>
      <c r="V177" s="157">
        <f t="shared" si="6"/>
        <v>0</v>
      </c>
      <c r="W177" s="157"/>
      <c r="X177" s="157" t="s">
        <v>115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320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95">
        <v>42</v>
      </c>
      <c r="B178" s="196" t="s">
        <v>352</v>
      </c>
      <c r="C178" s="202" t="s">
        <v>353</v>
      </c>
      <c r="D178" s="197" t="s">
        <v>349</v>
      </c>
      <c r="E178" s="198">
        <v>1</v>
      </c>
      <c r="F178" s="199"/>
      <c r="G178" s="200">
        <f t="shared" si="0"/>
        <v>0</v>
      </c>
      <c r="H178" s="199"/>
      <c r="I178" s="200">
        <f t="shared" si="1"/>
        <v>0</v>
      </c>
      <c r="J178" s="199"/>
      <c r="K178" s="200">
        <f t="shared" si="2"/>
        <v>0</v>
      </c>
      <c r="L178" s="200">
        <v>21</v>
      </c>
      <c r="M178" s="200">
        <f t="shared" si="3"/>
        <v>0</v>
      </c>
      <c r="N178" s="200">
        <v>0</v>
      </c>
      <c r="O178" s="200">
        <f t="shared" si="4"/>
        <v>0</v>
      </c>
      <c r="P178" s="200">
        <v>0</v>
      </c>
      <c r="Q178" s="200">
        <f t="shared" si="5"/>
        <v>0</v>
      </c>
      <c r="R178" s="200"/>
      <c r="S178" s="200" t="s">
        <v>232</v>
      </c>
      <c r="T178" s="201" t="s">
        <v>233</v>
      </c>
      <c r="U178" s="157">
        <v>0</v>
      </c>
      <c r="V178" s="157">
        <f t="shared" si="6"/>
        <v>0</v>
      </c>
      <c r="W178" s="157"/>
      <c r="X178" s="157" t="s">
        <v>159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332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95">
        <v>43</v>
      </c>
      <c r="B179" s="196" t="s">
        <v>354</v>
      </c>
      <c r="C179" s="202" t="s">
        <v>355</v>
      </c>
      <c r="D179" s="197" t="s">
        <v>349</v>
      </c>
      <c r="E179" s="198">
        <v>1</v>
      </c>
      <c r="F179" s="199"/>
      <c r="G179" s="200">
        <f t="shared" si="0"/>
        <v>0</v>
      </c>
      <c r="H179" s="199"/>
      <c r="I179" s="200">
        <f t="shared" si="1"/>
        <v>0</v>
      </c>
      <c r="J179" s="199"/>
      <c r="K179" s="200">
        <f t="shared" si="2"/>
        <v>0</v>
      </c>
      <c r="L179" s="200">
        <v>21</v>
      </c>
      <c r="M179" s="200">
        <f t="shared" si="3"/>
        <v>0</v>
      </c>
      <c r="N179" s="200">
        <v>0</v>
      </c>
      <c r="O179" s="200">
        <f t="shared" si="4"/>
        <v>0</v>
      </c>
      <c r="P179" s="200">
        <v>0</v>
      </c>
      <c r="Q179" s="200">
        <f t="shared" si="5"/>
        <v>0</v>
      </c>
      <c r="R179" s="200"/>
      <c r="S179" s="200" t="s">
        <v>232</v>
      </c>
      <c r="T179" s="201" t="s">
        <v>233</v>
      </c>
      <c r="U179" s="157">
        <v>0</v>
      </c>
      <c r="V179" s="157">
        <f t="shared" si="6"/>
        <v>0</v>
      </c>
      <c r="W179" s="157"/>
      <c r="X179" s="157" t="s">
        <v>159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332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9" t="s">
        <v>109</v>
      </c>
      <c r="B180" s="170" t="s">
        <v>78</v>
      </c>
      <c r="C180" s="184" t="s">
        <v>79</v>
      </c>
      <c r="D180" s="171"/>
      <c r="E180" s="172"/>
      <c r="F180" s="173"/>
      <c r="G180" s="173">
        <f>SUMIF(AG181:AG189,"&lt;&gt;NOR",G181:G189)</f>
        <v>0</v>
      </c>
      <c r="H180" s="173"/>
      <c r="I180" s="173">
        <f>SUM(I181:I189)</f>
        <v>0</v>
      </c>
      <c r="J180" s="173"/>
      <c r="K180" s="173">
        <f>SUM(K181:K189)</f>
        <v>0</v>
      </c>
      <c r="L180" s="173"/>
      <c r="M180" s="173">
        <f>SUM(M181:M189)</f>
        <v>0</v>
      </c>
      <c r="N180" s="173"/>
      <c r="O180" s="173">
        <f>SUM(O181:O189)</f>
        <v>0</v>
      </c>
      <c r="P180" s="173"/>
      <c r="Q180" s="173">
        <f>SUM(Q181:Q189)</f>
        <v>0</v>
      </c>
      <c r="R180" s="173"/>
      <c r="S180" s="173"/>
      <c r="T180" s="174"/>
      <c r="U180" s="168"/>
      <c r="V180" s="168">
        <f>SUM(V181:V189)</f>
        <v>0.27</v>
      </c>
      <c r="W180" s="168"/>
      <c r="X180" s="168"/>
      <c r="AG180" t="s">
        <v>110</v>
      </c>
    </row>
    <row r="181" spans="1:60" ht="22.5" outlineLevel="1" x14ac:dyDescent="0.2">
      <c r="A181" s="175">
        <v>44</v>
      </c>
      <c r="B181" s="176" t="s">
        <v>356</v>
      </c>
      <c r="C181" s="185" t="s">
        <v>357</v>
      </c>
      <c r="D181" s="177" t="s">
        <v>227</v>
      </c>
      <c r="E181" s="178">
        <v>10.23</v>
      </c>
      <c r="F181" s="179"/>
      <c r="G181" s="180">
        <f>ROUND(E181*F181,2)</f>
        <v>0</v>
      </c>
      <c r="H181" s="179"/>
      <c r="I181" s="180">
        <f>ROUND(E181*H181,2)</f>
        <v>0</v>
      </c>
      <c r="J181" s="179"/>
      <c r="K181" s="180">
        <f>ROUND(E181*J181,2)</f>
        <v>0</v>
      </c>
      <c r="L181" s="180">
        <v>21</v>
      </c>
      <c r="M181" s="180">
        <f>G181*(1+L181/100)</f>
        <v>0</v>
      </c>
      <c r="N181" s="180">
        <v>6.0000000000000002E-5</v>
      </c>
      <c r="O181" s="180">
        <f>ROUND(E181*N181,2)</f>
        <v>0</v>
      </c>
      <c r="P181" s="180">
        <v>0</v>
      </c>
      <c r="Q181" s="180">
        <f>ROUND(E181*P181,2)</f>
        <v>0</v>
      </c>
      <c r="R181" s="180"/>
      <c r="S181" s="180" t="s">
        <v>114</v>
      </c>
      <c r="T181" s="181" t="s">
        <v>114</v>
      </c>
      <c r="U181" s="157">
        <v>2.5999999999999999E-2</v>
      </c>
      <c r="V181" s="157">
        <f>ROUND(E181*U181,2)</f>
        <v>0.27</v>
      </c>
      <c r="W181" s="157"/>
      <c r="X181" s="157" t="s">
        <v>115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116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6" t="s">
        <v>261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6" t="s">
        <v>262</v>
      </c>
      <c r="D183" s="158"/>
      <c r="E183" s="159"/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6" t="s">
        <v>358</v>
      </c>
      <c r="D184" s="158"/>
      <c r="E184" s="159">
        <v>4.8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6" t="s">
        <v>265</v>
      </c>
      <c r="D185" s="158"/>
      <c r="E185" s="159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118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6" t="s">
        <v>266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118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6" t="s">
        <v>359</v>
      </c>
      <c r="D187" s="158"/>
      <c r="E187" s="159">
        <v>4.5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120</v>
      </c>
      <c r="D188" s="160"/>
      <c r="E188" s="161">
        <v>9.3000000000000007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118</v>
      </c>
      <c r="AH188" s="148">
        <v>1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88" t="s">
        <v>360</v>
      </c>
      <c r="D189" s="162"/>
      <c r="E189" s="163">
        <v>0.93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118</v>
      </c>
      <c r="AH189" s="148">
        <v>4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x14ac:dyDescent="0.2">
      <c r="A190" s="169" t="s">
        <v>109</v>
      </c>
      <c r="B190" s="170" t="s">
        <v>80</v>
      </c>
      <c r="C190" s="184" t="s">
        <v>81</v>
      </c>
      <c r="D190" s="171"/>
      <c r="E190" s="172"/>
      <c r="F190" s="173"/>
      <c r="G190" s="173">
        <f>SUMIF(AG191:AG198,"&lt;&gt;NOR",G191:G198)</f>
        <v>0</v>
      </c>
      <c r="H190" s="173"/>
      <c r="I190" s="173">
        <f>SUM(I191:I198)</f>
        <v>0</v>
      </c>
      <c r="J190" s="173"/>
      <c r="K190" s="173">
        <f>SUM(K191:K198)</f>
        <v>0</v>
      </c>
      <c r="L190" s="173"/>
      <c r="M190" s="173">
        <f>SUM(M191:M198)</f>
        <v>0</v>
      </c>
      <c r="N190" s="173"/>
      <c r="O190" s="173">
        <f>SUM(O191:O198)</f>
        <v>0</v>
      </c>
      <c r="P190" s="173"/>
      <c r="Q190" s="173">
        <f>SUM(Q191:Q198)</f>
        <v>0</v>
      </c>
      <c r="R190" s="173"/>
      <c r="S190" s="173"/>
      <c r="T190" s="174"/>
      <c r="U190" s="168"/>
      <c r="V190" s="168">
        <f>SUM(V191:V198)</f>
        <v>11.75</v>
      </c>
      <c r="W190" s="168"/>
      <c r="X190" s="168"/>
      <c r="AG190" t="s">
        <v>110</v>
      </c>
    </row>
    <row r="191" spans="1:60" outlineLevel="1" x14ac:dyDescent="0.2">
      <c r="A191" s="175">
        <v>45</v>
      </c>
      <c r="B191" s="176" t="s">
        <v>361</v>
      </c>
      <c r="C191" s="185" t="s">
        <v>362</v>
      </c>
      <c r="D191" s="177" t="s">
        <v>157</v>
      </c>
      <c r="E191" s="178">
        <v>2.4750000000000001</v>
      </c>
      <c r="F191" s="179"/>
      <c r="G191" s="180">
        <f>ROUND(E191*F191,2)</f>
        <v>0</v>
      </c>
      <c r="H191" s="179"/>
      <c r="I191" s="180">
        <f>ROUND(E191*H191,2)</f>
        <v>0</v>
      </c>
      <c r="J191" s="179"/>
      <c r="K191" s="180">
        <f>ROUND(E191*J191,2)</f>
        <v>0</v>
      </c>
      <c r="L191" s="180">
        <v>21</v>
      </c>
      <c r="M191" s="180">
        <f>G191*(1+L191/100)</f>
        <v>0</v>
      </c>
      <c r="N191" s="180">
        <v>0</v>
      </c>
      <c r="O191" s="180">
        <f>ROUND(E191*N191,2)</f>
        <v>0</v>
      </c>
      <c r="P191" s="180">
        <v>0</v>
      </c>
      <c r="Q191" s="180">
        <f>ROUND(E191*P191,2)</f>
        <v>0</v>
      </c>
      <c r="R191" s="180"/>
      <c r="S191" s="180" t="s">
        <v>114</v>
      </c>
      <c r="T191" s="181" t="s">
        <v>114</v>
      </c>
      <c r="U191" s="157">
        <v>0.752</v>
      </c>
      <c r="V191" s="157">
        <f>ROUND(E191*U191,2)</f>
        <v>1.86</v>
      </c>
      <c r="W191" s="157"/>
      <c r="X191" s="157" t="s">
        <v>363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364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55"/>
      <c r="B192" s="156"/>
      <c r="C192" s="274" t="s">
        <v>365</v>
      </c>
      <c r="D192" s="275"/>
      <c r="E192" s="275"/>
      <c r="F192" s="275"/>
      <c r="G192" s="275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142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82" t="str">
        <f>C192</f>
        <v>S naložením suti nebo vybouraných hmot do dopravního prostředku a na jejich vyložením, popřípadě přeložením na normální dopravní prostředek.</v>
      </c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95">
        <v>46</v>
      </c>
      <c r="B193" s="196" t="s">
        <v>366</v>
      </c>
      <c r="C193" s="202" t="s">
        <v>367</v>
      </c>
      <c r="D193" s="197" t="s">
        <v>157</v>
      </c>
      <c r="E193" s="198">
        <v>22.274999999999999</v>
      </c>
      <c r="F193" s="199"/>
      <c r="G193" s="200">
        <f>ROUND(E193*F193,2)</f>
        <v>0</v>
      </c>
      <c r="H193" s="199"/>
      <c r="I193" s="200">
        <f>ROUND(E193*H193,2)</f>
        <v>0</v>
      </c>
      <c r="J193" s="199"/>
      <c r="K193" s="200">
        <f>ROUND(E193*J193,2)</f>
        <v>0</v>
      </c>
      <c r="L193" s="200">
        <v>21</v>
      </c>
      <c r="M193" s="200">
        <f>G193*(1+L193/100)</f>
        <v>0</v>
      </c>
      <c r="N193" s="200">
        <v>0</v>
      </c>
      <c r="O193" s="200">
        <f>ROUND(E193*N193,2)</f>
        <v>0</v>
      </c>
      <c r="P193" s="200">
        <v>0</v>
      </c>
      <c r="Q193" s="200">
        <f>ROUND(E193*P193,2)</f>
        <v>0</v>
      </c>
      <c r="R193" s="200"/>
      <c r="S193" s="200" t="s">
        <v>114</v>
      </c>
      <c r="T193" s="201" t="s">
        <v>114</v>
      </c>
      <c r="U193" s="157">
        <v>0.36</v>
      </c>
      <c r="V193" s="157">
        <f>ROUND(E193*U193,2)</f>
        <v>8.02</v>
      </c>
      <c r="W193" s="157"/>
      <c r="X193" s="157" t="s">
        <v>363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364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95">
        <v>47</v>
      </c>
      <c r="B194" s="196" t="s">
        <v>368</v>
      </c>
      <c r="C194" s="202" t="s">
        <v>369</v>
      </c>
      <c r="D194" s="197" t="s">
        <v>157</v>
      </c>
      <c r="E194" s="198">
        <v>2.4750000000000001</v>
      </c>
      <c r="F194" s="199"/>
      <c r="G194" s="200">
        <f>ROUND(E194*F194,2)</f>
        <v>0</v>
      </c>
      <c r="H194" s="199"/>
      <c r="I194" s="200">
        <f>ROUND(E194*H194,2)</f>
        <v>0</v>
      </c>
      <c r="J194" s="199"/>
      <c r="K194" s="200">
        <f>ROUND(E194*J194,2)</f>
        <v>0</v>
      </c>
      <c r="L194" s="200">
        <v>21</v>
      </c>
      <c r="M194" s="200">
        <f>G194*(1+L194/100)</f>
        <v>0</v>
      </c>
      <c r="N194" s="200">
        <v>0</v>
      </c>
      <c r="O194" s="200">
        <f>ROUND(E194*N194,2)</f>
        <v>0</v>
      </c>
      <c r="P194" s="200">
        <v>0</v>
      </c>
      <c r="Q194" s="200">
        <f>ROUND(E194*P194,2)</f>
        <v>0</v>
      </c>
      <c r="R194" s="200"/>
      <c r="S194" s="200" t="s">
        <v>114</v>
      </c>
      <c r="T194" s="201" t="s">
        <v>114</v>
      </c>
      <c r="U194" s="157">
        <v>0.26500000000000001</v>
      </c>
      <c r="V194" s="157">
        <f>ROUND(E194*U194,2)</f>
        <v>0.66</v>
      </c>
      <c r="W194" s="157"/>
      <c r="X194" s="157" t="s">
        <v>363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364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75">
        <v>48</v>
      </c>
      <c r="B195" s="176" t="s">
        <v>370</v>
      </c>
      <c r="C195" s="185" t="s">
        <v>371</v>
      </c>
      <c r="D195" s="177" t="s">
        <v>157</v>
      </c>
      <c r="E195" s="178">
        <v>2.4750000000000001</v>
      </c>
      <c r="F195" s="179"/>
      <c r="G195" s="180">
        <f>ROUND(E195*F195,2)</f>
        <v>0</v>
      </c>
      <c r="H195" s="179"/>
      <c r="I195" s="180">
        <f>ROUND(E195*H195,2)</f>
        <v>0</v>
      </c>
      <c r="J195" s="179"/>
      <c r="K195" s="180">
        <f>ROUND(E195*J195,2)</f>
        <v>0</v>
      </c>
      <c r="L195" s="180">
        <v>21</v>
      </c>
      <c r="M195" s="180">
        <f>G195*(1+L195/100)</f>
        <v>0</v>
      </c>
      <c r="N195" s="180">
        <v>0</v>
      </c>
      <c r="O195" s="180">
        <f>ROUND(E195*N195,2)</f>
        <v>0</v>
      </c>
      <c r="P195" s="180">
        <v>0</v>
      </c>
      <c r="Q195" s="180">
        <f>ROUND(E195*P195,2)</f>
        <v>0</v>
      </c>
      <c r="R195" s="180"/>
      <c r="S195" s="180" t="s">
        <v>114</v>
      </c>
      <c r="T195" s="181" t="s">
        <v>114</v>
      </c>
      <c r="U195" s="157">
        <v>0.49</v>
      </c>
      <c r="V195" s="157">
        <f>ROUND(E195*U195,2)</f>
        <v>1.21</v>
      </c>
      <c r="W195" s="157"/>
      <c r="X195" s="157" t="s">
        <v>363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364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274" t="s">
        <v>372</v>
      </c>
      <c r="D196" s="275"/>
      <c r="E196" s="275"/>
      <c r="F196" s="275"/>
      <c r="G196" s="275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142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95">
        <v>49</v>
      </c>
      <c r="B197" s="196" t="s">
        <v>373</v>
      </c>
      <c r="C197" s="202" t="s">
        <v>374</v>
      </c>
      <c r="D197" s="197" t="s">
        <v>157</v>
      </c>
      <c r="E197" s="198">
        <v>47.024999999999999</v>
      </c>
      <c r="F197" s="199"/>
      <c r="G197" s="200">
        <f>ROUND(E197*F197,2)</f>
        <v>0</v>
      </c>
      <c r="H197" s="199"/>
      <c r="I197" s="200">
        <f>ROUND(E197*H197,2)</f>
        <v>0</v>
      </c>
      <c r="J197" s="199"/>
      <c r="K197" s="200">
        <f>ROUND(E197*J197,2)</f>
        <v>0</v>
      </c>
      <c r="L197" s="200">
        <v>21</v>
      </c>
      <c r="M197" s="200">
        <f>G197*(1+L197/100)</f>
        <v>0</v>
      </c>
      <c r="N197" s="200">
        <v>0</v>
      </c>
      <c r="O197" s="200">
        <f>ROUND(E197*N197,2)</f>
        <v>0</v>
      </c>
      <c r="P197" s="200">
        <v>0</v>
      </c>
      <c r="Q197" s="200">
        <f>ROUND(E197*P197,2)</f>
        <v>0</v>
      </c>
      <c r="R197" s="200"/>
      <c r="S197" s="200" t="s">
        <v>114</v>
      </c>
      <c r="T197" s="201" t="s">
        <v>114</v>
      </c>
      <c r="U197" s="157">
        <v>0</v>
      </c>
      <c r="V197" s="157">
        <f>ROUND(E197*U197,2)</f>
        <v>0</v>
      </c>
      <c r="W197" s="157"/>
      <c r="X197" s="157" t="s">
        <v>363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364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75">
        <v>50</v>
      </c>
      <c r="B198" s="176" t="s">
        <v>375</v>
      </c>
      <c r="C198" s="185" t="s">
        <v>376</v>
      </c>
      <c r="D198" s="177" t="s">
        <v>157</v>
      </c>
      <c r="E198" s="178">
        <v>2.4750000000000001</v>
      </c>
      <c r="F198" s="179"/>
      <c r="G198" s="180">
        <f>ROUND(E198*F198,2)</f>
        <v>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0</v>
      </c>
      <c r="N198" s="180">
        <v>0</v>
      </c>
      <c r="O198" s="180">
        <f>ROUND(E198*N198,2)</f>
        <v>0</v>
      </c>
      <c r="P198" s="180">
        <v>0</v>
      </c>
      <c r="Q198" s="180">
        <f>ROUND(E198*P198,2)</f>
        <v>0</v>
      </c>
      <c r="R198" s="180"/>
      <c r="S198" s="180" t="s">
        <v>114</v>
      </c>
      <c r="T198" s="181" t="s">
        <v>114</v>
      </c>
      <c r="U198" s="157">
        <v>0</v>
      </c>
      <c r="V198" s="157">
        <f>ROUND(E198*U198,2)</f>
        <v>0</v>
      </c>
      <c r="W198" s="157"/>
      <c r="X198" s="157" t="s">
        <v>363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364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">
      <c r="A199" s="3"/>
      <c r="B199" s="4"/>
      <c r="C199" s="192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v>15</v>
      </c>
      <c r="AF199">
        <v>21</v>
      </c>
      <c r="AG199" t="s">
        <v>96</v>
      </c>
    </row>
    <row r="200" spans="1:60" x14ac:dyDescent="0.2">
      <c r="A200" s="151"/>
      <c r="B200" s="152" t="s">
        <v>31</v>
      </c>
      <c r="C200" s="193"/>
      <c r="D200" s="153"/>
      <c r="E200" s="154"/>
      <c r="F200" s="154"/>
      <c r="G200" s="183">
        <f>G8+G146+G155+G160+G162+G180+G190</f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f>SUMIF(L7:L198,AE199,G7:G198)</f>
        <v>0</v>
      </c>
      <c r="AF200">
        <f>SUMIF(L7:L198,AF199,G7:G198)</f>
        <v>0</v>
      </c>
      <c r="AG200" t="s">
        <v>257</v>
      </c>
    </row>
    <row r="201" spans="1:60" x14ac:dyDescent="0.2">
      <c r="A201" s="3"/>
      <c r="B201" s="4"/>
      <c r="C201" s="192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3"/>
      <c r="B202" s="4"/>
      <c r="C202" s="192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60" t="s">
        <v>258</v>
      </c>
      <c r="B203" s="260"/>
      <c r="C203" s="261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262"/>
      <c r="B204" s="263"/>
      <c r="C204" s="264"/>
      <c r="D204" s="263"/>
      <c r="E204" s="263"/>
      <c r="F204" s="263"/>
      <c r="G204" s="265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G204" t="s">
        <v>259</v>
      </c>
    </row>
    <row r="205" spans="1:60" x14ac:dyDescent="0.2">
      <c r="A205" s="266"/>
      <c r="B205" s="267"/>
      <c r="C205" s="268"/>
      <c r="D205" s="267"/>
      <c r="E205" s="267"/>
      <c r="F205" s="267"/>
      <c r="G205" s="269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66"/>
      <c r="B206" s="267"/>
      <c r="C206" s="268"/>
      <c r="D206" s="267"/>
      <c r="E206" s="267"/>
      <c r="F206" s="267"/>
      <c r="G206" s="269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66"/>
      <c r="B207" s="267"/>
      <c r="C207" s="268"/>
      <c r="D207" s="267"/>
      <c r="E207" s="267"/>
      <c r="F207" s="267"/>
      <c r="G207" s="269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270"/>
      <c r="B208" s="271"/>
      <c r="C208" s="272"/>
      <c r="D208" s="271"/>
      <c r="E208" s="271"/>
      <c r="F208" s="271"/>
      <c r="G208" s="27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 x14ac:dyDescent="0.2">
      <c r="A209" s="3"/>
      <c r="B209" s="4"/>
      <c r="C209" s="192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 x14ac:dyDescent="0.2">
      <c r="C210" s="194"/>
      <c r="D210" s="10"/>
      <c r="AG210" t="s">
        <v>260</v>
      </c>
    </row>
    <row r="211" spans="1:33" x14ac:dyDescent="0.2">
      <c r="D211" s="10"/>
    </row>
    <row r="212" spans="1:33" x14ac:dyDescent="0.2">
      <c r="D212" s="10"/>
    </row>
    <row r="213" spans="1:33" x14ac:dyDescent="0.2">
      <c r="D213" s="10"/>
    </row>
    <row r="214" spans="1:33" x14ac:dyDescent="0.2">
      <c r="D214" s="10"/>
    </row>
    <row r="215" spans="1:33" x14ac:dyDescent="0.2">
      <c r="D215" s="10"/>
    </row>
    <row r="216" spans="1:33" x14ac:dyDescent="0.2">
      <c r="D216" s="10"/>
    </row>
    <row r="217" spans="1:33" x14ac:dyDescent="0.2">
      <c r="D217" s="10"/>
    </row>
    <row r="218" spans="1:33" x14ac:dyDescent="0.2">
      <c r="D218" s="10"/>
    </row>
    <row r="219" spans="1:33" x14ac:dyDescent="0.2">
      <c r="D219" s="10"/>
    </row>
    <row r="220" spans="1:33" x14ac:dyDescent="0.2">
      <c r="D220" s="10"/>
    </row>
    <row r="221" spans="1:33" x14ac:dyDescent="0.2">
      <c r="D221" s="10"/>
    </row>
    <row r="222" spans="1:33" x14ac:dyDescent="0.2">
      <c r="D222" s="10"/>
    </row>
    <row r="223" spans="1:33" x14ac:dyDescent="0.2">
      <c r="D223" s="10"/>
    </row>
    <row r="224" spans="1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203:C203"/>
    <mergeCell ref="A204:G208"/>
    <mergeCell ref="C45:G45"/>
    <mergeCell ref="C148:G148"/>
    <mergeCell ref="C149:G149"/>
    <mergeCell ref="C150:G150"/>
    <mergeCell ref="C151:G151"/>
    <mergeCell ref="C192:G192"/>
    <mergeCell ref="C196:G19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5FB88-2840-4A23-81C3-D674C6E45E46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390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377</v>
      </c>
      <c r="C9" s="185" t="s">
        <v>378</v>
      </c>
      <c r="D9" s="177" t="s">
        <v>379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233</v>
      </c>
      <c r="U9" s="157">
        <v>0</v>
      </c>
      <c r="V9" s="157">
        <f>ROUND(E9*U9,2)</f>
        <v>0</v>
      </c>
      <c r="W9" s="157"/>
      <c r="X9" s="157" t="s">
        <v>380</v>
      </c>
      <c r="Y9" s="148"/>
      <c r="Z9" s="148"/>
      <c r="AA9" s="148"/>
      <c r="AB9" s="148"/>
      <c r="AC9" s="148"/>
      <c r="AD9" s="148"/>
      <c r="AE9" s="148"/>
      <c r="AF9" s="148"/>
      <c r="AG9" s="148" t="s">
        <v>381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382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383</v>
      </c>
      <c r="C11" s="185" t="s">
        <v>384</v>
      </c>
      <c r="D11" s="177" t="s">
        <v>379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233</v>
      </c>
      <c r="U11" s="157">
        <v>0</v>
      </c>
      <c r="V11" s="157">
        <f>ROUND(E11*U11,2)</f>
        <v>0</v>
      </c>
      <c r="W11" s="157"/>
      <c r="X11" s="157" t="s">
        <v>380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385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386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387</v>
      </c>
      <c r="C14" s="185" t="s">
        <v>388</v>
      </c>
      <c r="D14" s="177" t="s">
        <v>379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233</v>
      </c>
      <c r="U14" s="157">
        <v>0</v>
      </c>
      <c r="V14" s="157">
        <f>ROUND(E14*U14,2)</f>
        <v>0</v>
      </c>
      <c r="W14" s="157"/>
      <c r="X14" s="157" t="s">
        <v>380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381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389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257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258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259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260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22-002.17 A01 Pol</vt:lpstr>
      <vt:lpstr>22-002.17 E01 Pol</vt:lpstr>
      <vt:lpstr>22-002.17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'22-002.17 A01 Pol'!Názvy_tisku</vt:lpstr>
      <vt:lpstr>'22-002.17 E01 Pol'!Názvy_tisku</vt:lpstr>
      <vt:lpstr>'22-002.17 O01 Pol'!Názvy_tisku</vt:lpstr>
      <vt:lpstr>oadresa</vt:lpstr>
      <vt:lpstr>Stavba!Objednatel</vt:lpstr>
      <vt:lpstr>Stavba!Objekt</vt:lpstr>
      <vt:lpstr>'22-002.17 A01 Pol'!Oblast_tisku</vt:lpstr>
      <vt:lpstr>'22-002.17 E01 Pol'!Oblast_tisku</vt:lpstr>
      <vt:lpstr>'22-002.17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2022-03-14T09:32:29Z</dcterms:modified>
</cp:coreProperties>
</file>